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2cc7f34a05f0cfd/Documents/HP Tuners/"/>
    </mc:Choice>
  </mc:AlternateContent>
  <xr:revisionPtr revIDLastSave="0" documentId="8_{FC3B1654-3D23-4221-821E-F7D8FDBCE6FC}" xr6:coauthVersionLast="47" xr6:coauthVersionMax="47" xr10:uidLastSave="{00000000-0000-0000-0000-000000000000}"/>
  <bookViews>
    <workbookView xWindow="-110" yWindow="-110" windowWidth="22620" windowHeight="13500" xr2:uid="{BCB6D672-929A-45B3-8182-26FB2B9C56F2}"/>
  </bookViews>
  <sheets>
    <sheet name="Upshift" sheetId="1" r:id="rId1"/>
    <sheet name="Downshift" sheetId="2" r:id="rId2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W47" i="1" l="1"/>
  <c r="AW46" i="1"/>
  <c r="AW45" i="1"/>
  <c r="AW44" i="1"/>
  <c r="AW43" i="1"/>
  <c r="AW42" i="1"/>
  <c r="AW41" i="1"/>
  <c r="AW40" i="1"/>
  <c r="AW39" i="1"/>
  <c r="AW38" i="1"/>
  <c r="AW37" i="1"/>
  <c r="AW36" i="1"/>
  <c r="AV47" i="1"/>
  <c r="AV46" i="1"/>
  <c r="AV45" i="1"/>
  <c r="AV44" i="1"/>
  <c r="AV43" i="1"/>
  <c r="AV42" i="1"/>
  <c r="AV41" i="1"/>
  <c r="AV40" i="1"/>
  <c r="AV39" i="1"/>
  <c r="AV38" i="1"/>
  <c r="AV37" i="1"/>
  <c r="AV36" i="1"/>
  <c r="AU47" i="1"/>
  <c r="AU46" i="1"/>
  <c r="AU45" i="1"/>
  <c r="AU44" i="1"/>
  <c r="AU43" i="1"/>
  <c r="AU42" i="1"/>
  <c r="AU41" i="1"/>
  <c r="AU40" i="1"/>
  <c r="AU39" i="1"/>
  <c r="AU38" i="1"/>
  <c r="AU37" i="1"/>
  <c r="AU36" i="1"/>
  <c r="AT47" i="1"/>
  <c r="AT46" i="1"/>
  <c r="AT45" i="1"/>
  <c r="AT44" i="1"/>
  <c r="AT43" i="1"/>
  <c r="AT42" i="1"/>
  <c r="AT41" i="1"/>
  <c r="AT40" i="1"/>
  <c r="AT39" i="1"/>
  <c r="AT38" i="1"/>
  <c r="AT37" i="1"/>
  <c r="AT36" i="1"/>
  <c r="AS47" i="1"/>
  <c r="AS46" i="1"/>
  <c r="AS45" i="1"/>
  <c r="AS44" i="1"/>
  <c r="AS43" i="1"/>
  <c r="AS42" i="1"/>
  <c r="AS41" i="1"/>
  <c r="AS40" i="1"/>
  <c r="AS39" i="1"/>
  <c r="AS38" i="1"/>
  <c r="AS37" i="1"/>
  <c r="AS36" i="1"/>
  <c r="AR47" i="1"/>
  <c r="AR46" i="1"/>
  <c r="AR45" i="1"/>
  <c r="AR44" i="1"/>
  <c r="AR43" i="1"/>
  <c r="AR42" i="1"/>
  <c r="AR41" i="1"/>
  <c r="AR40" i="1"/>
  <c r="AR39" i="1"/>
  <c r="AR38" i="1"/>
  <c r="AR37" i="1"/>
  <c r="AR36" i="1"/>
  <c r="AQ47" i="1"/>
  <c r="AQ46" i="1"/>
  <c r="AQ45" i="1"/>
  <c r="AQ44" i="1"/>
  <c r="AQ43" i="1"/>
  <c r="AQ42" i="1"/>
  <c r="AQ41" i="1"/>
  <c r="AQ40" i="1"/>
  <c r="AQ39" i="1"/>
  <c r="AQ38" i="1"/>
  <c r="AQ37" i="1"/>
  <c r="AQ36" i="1"/>
  <c r="AO47" i="1"/>
  <c r="AO46" i="1"/>
  <c r="AO45" i="1"/>
  <c r="AO44" i="1"/>
  <c r="AO43" i="1"/>
  <c r="AO42" i="1"/>
  <c r="AO41" i="1"/>
  <c r="AO40" i="1"/>
  <c r="AO39" i="1"/>
  <c r="AO38" i="1"/>
  <c r="AO37" i="1"/>
  <c r="AO36" i="1"/>
  <c r="AN47" i="1"/>
  <c r="AN46" i="1"/>
  <c r="AN45" i="1"/>
  <c r="AN44" i="1"/>
  <c r="AN43" i="1"/>
  <c r="AN42" i="1"/>
  <c r="AN41" i="1"/>
  <c r="AN40" i="1"/>
  <c r="AN39" i="1"/>
  <c r="AN38" i="1"/>
  <c r="AN37" i="1"/>
  <c r="AN36" i="1"/>
  <c r="AM47" i="1"/>
  <c r="AM46" i="1"/>
  <c r="AM45" i="1"/>
  <c r="AM44" i="1"/>
  <c r="AM43" i="1"/>
  <c r="AM42" i="1"/>
  <c r="AM41" i="1"/>
  <c r="AM40" i="1"/>
  <c r="AM39" i="1"/>
  <c r="AM38" i="1"/>
  <c r="AM37" i="1"/>
  <c r="AM36" i="1"/>
  <c r="AL47" i="1"/>
  <c r="AL46" i="1"/>
  <c r="AL45" i="1"/>
  <c r="AL44" i="1"/>
  <c r="AL43" i="1"/>
  <c r="AL42" i="1"/>
  <c r="AL41" i="1"/>
  <c r="AL40" i="1"/>
  <c r="AL39" i="1"/>
  <c r="AL38" i="1"/>
  <c r="AL37" i="1"/>
  <c r="AL36" i="1"/>
  <c r="AK47" i="1"/>
  <c r="AK46" i="1"/>
  <c r="AK45" i="1"/>
  <c r="AK44" i="1"/>
  <c r="AK43" i="1"/>
  <c r="AK42" i="1"/>
  <c r="AK41" i="1"/>
  <c r="AK40" i="1"/>
  <c r="AK39" i="1"/>
  <c r="AK38" i="1"/>
  <c r="AK37" i="1"/>
  <c r="AK36" i="1"/>
  <c r="AA22" i="2"/>
  <c r="Z22" i="2"/>
  <c r="Y22" i="2"/>
  <c r="X22" i="2"/>
  <c r="W22" i="2"/>
  <c r="V22" i="2"/>
  <c r="U22" i="2"/>
  <c r="R22" i="2"/>
  <c r="Q22" i="2"/>
  <c r="P22" i="2"/>
  <c r="O22" i="2"/>
  <c r="N22" i="2"/>
  <c r="M22" i="2"/>
  <c r="L22" i="2"/>
  <c r="AA21" i="2"/>
  <c r="Z21" i="2"/>
  <c r="Y21" i="2"/>
  <c r="X21" i="2"/>
  <c r="W21" i="2"/>
  <c r="V21" i="2"/>
  <c r="U21" i="2"/>
  <c r="R21" i="2"/>
  <c r="Q21" i="2"/>
  <c r="P21" i="2"/>
  <c r="O21" i="2"/>
  <c r="N21" i="2"/>
  <c r="M21" i="2"/>
  <c r="L21" i="2"/>
  <c r="AA20" i="2"/>
  <c r="Z20" i="2"/>
  <c r="Y20" i="2"/>
  <c r="X20" i="2"/>
  <c r="W20" i="2"/>
  <c r="V20" i="2"/>
  <c r="U20" i="2"/>
  <c r="R20" i="2"/>
  <c r="Q20" i="2"/>
  <c r="P20" i="2"/>
  <c r="O20" i="2"/>
  <c r="N20" i="2"/>
  <c r="M20" i="2"/>
  <c r="L20" i="2"/>
  <c r="AA19" i="2"/>
  <c r="Z19" i="2"/>
  <c r="Y19" i="2"/>
  <c r="X19" i="2"/>
  <c r="W19" i="2"/>
  <c r="V19" i="2"/>
  <c r="U19" i="2"/>
  <c r="R19" i="2"/>
  <c r="Q19" i="2"/>
  <c r="P19" i="2"/>
  <c r="O19" i="2"/>
  <c r="N19" i="2"/>
  <c r="M19" i="2"/>
  <c r="L19" i="2"/>
  <c r="AA18" i="2"/>
  <c r="Z18" i="2"/>
  <c r="Y18" i="2"/>
  <c r="X18" i="2"/>
  <c r="W18" i="2"/>
  <c r="V18" i="2"/>
  <c r="U18" i="2"/>
  <c r="R18" i="2"/>
  <c r="Q18" i="2"/>
  <c r="P18" i="2"/>
  <c r="O18" i="2"/>
  <c r="N18" i="2"/>
  <c r="M18" i="2"/>
  <c r="L18" i="2"/>
  <c r="AA17" i="2"/>
  <c r="Z17" i="2"/>
  <c r="Y17" i="2"/>
  <c r="X17" i="2"/>
  <c r="W17" i="2"/>
  <c r="V17" i="2"/>
  <c r="U17" i="2"/>
  <c r="R17" i="2"/>
  <c r="Q17" i="2"/>
  <c r="P17" i="2"/>
  <c r="O17" i="2"/>
  <c r="N17" i="2"/>
  <c r="M17" i="2"/>
  <c r="L17" i="2"/>
  <c r="AA16" i="2"/>
  <c r="Z16" i="2"/>
  <c r="Y16" i="2"/>
  <c r="X16" i="2"/>
  <c r="W16" i="2"/>
  <c r="V16" i="2"/>
  <c r="U16" i="2"/>
  <c r="R16" i="2"/>
  <c r="Q16" i="2"/>
  <c r="P16" i="2"/>
  <c r="O16" i="2"/>
  <c r="N16" i="2"/>
  <c r="M16" i="2"/>
  <c r="L16" i="2"/>
  <c r="AA15" i="2"/>
  <c r="Z15" i="2"/>
  <c r="Y15" i="2"/>
  <c r="X15" i="2"/>
  <c r="W15" i="2"/>
  <c r="V15" i="2"/>
  <c r="U15" i="2"/>
  <c r="R15" i="2"/>
  <c r="Q15" i="2"/>
  <c r="P15" i="2"/>
  <c r="O15" i="2"/>
  <c r="N15" i="2"/>
  <c r="M15" i="2"/>
  <c r="L15" i="2"/>
  <c r="AA14" i="2"/>
  <c r="Z14" i="2"/>
  <c r="Y14" i="2"/>
  <c r="X14" i="2"/>
  <c r="W14" i="2"/>
  <c r="V14" i="2"/>
  <c r="U14" i="2"/>
  <c r="R14" i="2"/>
  <c r="Q14" i="2"/>
  <c r="P14" i="2"/>
  <c r="O14" i="2"/>
  <c r="N14" i="2"/>
  <c r="M14" i="2"/>
  <c r="L14" i="2"/>
  <c r="AA13" i="2"/>
  <c r="Z13" i="2"/>
  <c r="Y13" i="2"/>
  <c r="X13" i="2"/>
  <c r="W13" i="2"/>
  <c r="V13" i="2"/>
  <c r="U13" i="2"/>
  <c r="R13" i="2"/>
  <c r="Q13" i="2"/>
  <c r="P13" i="2"/>
  <c r="O13" i="2"/>
  <c r="N13" i="2"/>
  <c r="M13" i="2"/>
  <c r="L13" i="2"/>
  <c r="AA12" i="2"/>
  <c r="Z12" i="2"/>
  <c r="Y12" i="2"/>
  <c r="X12" i="2"/>
  <c r="W12" i="2"/>
  <c r="V12" i="2"/>
  <c r="U12" i="2"/>
  <c r="R12" i="2"/>
  <c r="Q12" i="2"/>
  <c r="P12" i="2"/>
  <c r="O12" i="2"/>
  <c r="N12" i="2"/>
  <c r="M12" i="2"/>
  <c r="L12" i="2"/>
  <c r="AA11" i="2"/>
  <c r="Z11" i="2"/>
  <c r="Y11" i="2"/>
  <c r="X11" i="2"/>
  <c r="W11" i="2"/>
  <c r="V11" i="2"/>
  <c r="U11" i="2"/>
  <c r="R11" i="2"/>
  <c r="Q11" i="2"/>
  <c r="P11" i="2"/>
  <c r="O11" i="2"/>
  <c r="N11" i="2"/>
  <c r="M11" i="2"/>
  <c r="L11" i="2"/>
  <c r="AJ47" i="1"/>
  <c r="AI47" i="1"/>
  <c r="X47" i="1"/>
  <c r="W47" i="1"/>
  <c r="V47" i="1"/>
  <c r="U47" i="1"/>
  <c r="T47" i="1"/>
  <c r="S47" i="1"/>
  <c r="R47" i="1"/>
  <c r="P47" i="1"/>
  <c r="O47" i="1"/>
  <c r="N47" i="1"/>
  <c r="M47" i="1"/>
  <c r="L47" i="1"/>
  <c r="K47" i="1"/>
  <c r="J47" i="1"/>
  <c r="AJ46" i="1"/>
  <c r="AI46" i="1"/>
  <c r="X46" i="1"/>
  <c r="W46" i="1"/>
  <c r="V46" i="1"/>
  <c r="U46" i="1"/>
  <c r="T46" i="1"/>
  <c r="S46" i="1"/>
  <c r="R46" i="1"/>
  <c r="P46" i="1"/>
  <c r="O46" i="1"/>
  <c r="N46" i="1"/>
  <c r="M46" i="1"/>
  <c r="L46" i="1"/>
  <c r="K46" i="1"/>
  <c r="J46" i="1"/>
  <c r="AJ45" i="1"/>
  <c r="AI45" i="1"/>
  <c r="X45" i="1"/>
  <c r="W45" i="1"/>
  <c r="V45" i="1"/>
  <c r="U45" i="1"/>
  <c r="T45" i="1"/>
  <c r="S45" i="1"/>
  <c r="R45" i="1"/>
  <c r="P45" i="1"/>
  <c r="O45" i="1"/>
  <c r="N45" i="1"/>
  <c r="M45" i="1"/>
  <c r="L45" i="1"/>
  <c r="K45" i="1"/>
  <c r="J45" i="1"/>
  <c r="AJ44" i="1"/>
  <c r="AI44" i="1"/>
  <c r="X44" i="1"/>
  <c r="W44" i="1"/>
  <c r="V44" i="1"/>
  <c r="U44" i="1"/>
  <c r="T44" i="1"/>
  <c r="S44" i="1"/>
  <c r="R44" i="1"/>
  <c r="P44" i="1"/>
  <c r="O44" i="1"/>
  <c r="N44" i="1"/>
  <c r="M44" i="1"/>
  <c r="L44" i="1"/>
  <c r="K44" i="1"/>
  <c r="J44" i="1"/>
  <c r="AJ43" i="1"/>
  <c r="AI43" i="1"/>
  <c r="X43" i="1"/>
  <c r="W43" i="1"/>
  <c r="V43" i="1"/>
  <c r="U43" i="1"/>
  <c r="T43" i="1"/>
  <c r="S43" i="1"/>
  <c r="R43" i="1"/>
  <c r="P43" i="1"/>
  <c r="O43" i="1"/>
  <c r="N43" i="1"/>
  <c r="M43" i="1"/>
  <c r="L43" i="1"/>
  <c r="K43" i="1"/>
  <c r="J43" i="1"/>
  <c r="AJ42" i="1"/>
  <c r="AI42" i="1"/>
  <c r="X42" i="1"/>
  <c r="W42" i="1"/>
  <c r="V42" i="1"/>
  <c r="U42" i="1"/>
  <c r="T42" i="1"/>
  <c r="S42" i="1"/>
  <c r="R42" i="1"/>
  <c r="P42" i="1"/>
  <c r="O42" i="1"/>
  <c r="N42" i="1"/>
  <c r="M42" i="1"/>
  <c r="L42" i="1"/>
  <c r="K42" i="1"/>
  <c r="J42" i="1"/>
  <c r="AJ41" i="1"/>
  <c r="AI41" i="1"/>
  <c r="X41" i="1"/>
  <c r="W41" i="1"/>
  <c r="V41" i="1"/>
  <c r="U41" i="1"/>
  <c r="T41" i="1"/>
  <c r="S41" i="1"/>
  <c r="R41" i="1"/>
  <c r="P41" i="1"/>
  <c r="O41" i="1"/>
  <c r="N41" i="1"/>
  <c r="M41" i="1"/>
  <c r="L41" i="1"/>
  <c r="K41" i="1"/>
  <c r="J41" i="1"/>
  <c r="AJ40" i="1"/>
  <c r="AI40" i="1"/>
  <c r="X40" i="1"/>
  <c r="W40" i="1"/>
  <c r="V40" i="1"/>
  <c r="U40" i="1"/>
  <c r="T40" i="1"/>
  <c r="S40" i="1"/>
  <c r="R40" i="1"/>
  <c r="P40" i="1"/>
  <c r="O40" i="1"/>
  <c r="N40" i="1"/>
  <c r="M40" i="1"/>
  <c r="L40" i="1"/>
  <c r="K40" i="1"/>
  <c r="J40" i="1"/>
  <c r="AJ39" i="1"/>
  <c r="AI39" i="1"/>
  <c r="X39" i="1"/>
  <c r="W39" i="1"/>
  <c r="V39" i="1"/>
  <c r="U39" i="1"/>
  <c r="T39" i="1"/>
  <c r="S39" i="1"/>
  <c r="R39" i="1"/>
  <c r="P39" i="1"/>
  <c r="O39" i="1"/>
  <c r="N39" i="1"/>
  <c r="M39" i="1"/>
  <c r="L39" i="1"/>
  <c r="K39" i="1"/>
  <c r="J39" i="1"/>
  <c r="AJ38" i="1"/>
  <c r="AI38" i="1"/>
  <c r="X38" i="1"/>
  <c r="W38" i="1"/>
  <c r="V38" i="1"/>
  <c r="U38" i="1"/>
  <c r="T38" i="1"/>
  <c r="S38" i="1"/>
  <c r="R38" i="1"/>
  <c r="P38" i="1"/>
  <c r="O38" i="1"/>
  <c r="N38" i="1"/>
  <c r="M38" i="1"/>
  <c r="L38" i="1"/>
  <c r="K38" i="1"/>
  <c r="J38" i="1"/>
  <c r="AJ37" i="1"/>
  <c r="AI37" i="1"/>
  <c r="X37" i="1"/>
  <c r="W37" i="1"/>
  <c r="V37" i="1"/>
  <c r="U37" i="1"/>
  <c r="T37" i="1"/>
  <c r="S37" i="1"/>
  <c r="R37" i="1"/>
  <c r="P37" i="1"/>
  <c r="O37" i="1"/>
  <c r="N37" i="1"/>
  <c r="M37" i="1"/>
  <c r="L37" i="1"/>
  <c r="K37" i="1"/>
  <c r="J37" i="1"/>
  <c r="AJ36" i="1"/>
  <c r="AI36" i="1"/>
  <c r="X36" i="1"/>
  <c r="W36" i="1"/>
  <c r="V36" i="1"/>
  <c r="U36" i="1"/>
  <c r="T36" i="1"/>
  <c r="S36" i="1"/>
  <c r="R36" i="1"/>
  <c r="P36" i="1"/>
  <c r="O36" i="1"/>
  <c r="N36" i="1"/>
  <c r="M36" i="1"/>
  <c r="L36" i="1"/>
  <c r="K36" i="1"/>
  <c r="J36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X18" i="1"/>
  <c r="W18" i="1"/>
  <c r="V18" i="1"/>
  <c r="U18" i="1"/>
  <c r="T18" i="1"/>
  <c r="S18" i="1"/>
  <c r="R18" i="1"/>
  <c r="P18" i="1"/>
  <c r="O18" i="1"/>
  <c r="N18" i="1"/>
  <c r="M18" i="1"/>
  <c r="L18" i="1"/>
  <c r="K18" i="1"/>
  <c r="J18" i="1"/>
  <c r="I18" i="1"/>
  <c r="Q18" i="1" s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X16" i="1"/>
  <c r="W16" i="1"/>
  <c r="V16" i="1"/>
  <c r="U16" i="1"/>
  <c r="T16" i="1"/>
  <c r="S16" i="1"/>
  <c r="R16" i="1"/>
  <c r="P16" i="1"/>
  <c r="O16" i="1"/>
  <c r="N16" i="1"/>
  <c r="M16" i="1"/>
  <c r="L16" i="1"/>
  <c r="K16" i="1"/>
  <c r="J16" i="1"/>
  <c r="I16" i="1"/>
  <c r="Q16" i="1" s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X14" i="1"/>
  <c r="W14" i="1"/>
  <c r="V14" i="1"/>
  <c r="U14" i="1"/>
  <c r="T14" i="1"/>
  <c r="S14" i="1"/>
  <c r="R14" i="1"/>
  <c r="P14" i="1"/>
  <c r="O14" i="1"/>
  <c r="N14" i="1"/>
  <c r="M14" i="1"/>
  <c r="L14" i="1"/>
  <c r="K14" i="1"/>
  <c r="J14" i="1"/>
  <c r="I14" i="1"/>
  <c r="Q14" i="1" s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X13" i="1"/>
  <c r="W13" i="1"/>
  <c r="V13" i="1"/>
  <c r="U13" i="1"/>
  <c r="T13" i="1"/>
  <c r="S13" i="1"/>
  <c r="R13" i="1"/>
  <c r="P13" i="1"/>
  <c r="O13" i="1"/>
  <c r="N13" i="1"/>
  <c r="M13" i="1"/>
  <c r="L13" i="1"/>
  <c r="K13" i="1"/>
  <c r="J13" i="1"/>
  <c r="I13" i="1"/>
  <c r="Q13" i="1" s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X12" i="1"/>
  <c r="W12" i="1"/>
  <c r="V12" i="1"/>
  <c r="U12" i="1"/>
  <c r="T12" i="1"/>
  <c r="S12" i="1"/>
  <c r="R12" i="1"/>
  <c r="P12" i="1"/>
  <c r="O12" i="1"/>
  <c r="N12" i="1"/>
  <c r="M12" i="1"/>
  <c r="L12" i="1"/>
  <c r="K12" i="1"/>
  <c r="J12" i="1"/>
  <c r="I12" i="1"/>
  <c r="Q12" i="1" s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X11" i="1"/>
  <c r="W11" i="1"/>
  <c r="V11" i="1"/>
  <c r="U11" i="1"/>
  <c r="T11" i="1"/>
  <c r="S11" i="1"/>
  <c r="R11" i="1"/>
  <c r="P11" i="1"/>
  <c r="O11" i="1"/>
  <c r="N11" i="1"/>
  <c r="M11" i="1"/>
  <c r="L11" i="1"/>
  <c r="K11" i="1"/>
  <c r="J11" i="1"/>
  <c r="I11" i="1"/>
  <c r="Q11" i="1" s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X10" i="1"/>
  <c r="W10" i="1"/>
  <c r="V10" i="1"/>
  <c r="U10" i="1"/>
  <c r="T10" i="1"/>
  <c r="S10" i="1"/>
  <c r="R10" i="1"/>
  <c r="P10" i="1"/>
  <c r="O10" i="1"/>
  <c r="N10" i="1"/>
  <c r="M10" i="1"/>
  <c r="L10" i="1"/>
  <c r="K10" i="1"/>
  <c r="J10" i="1"/>
  <c r="I10" i="1"/>
  <c r="Q10" i="1" s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X9" i="1"/>
  <c r="W9" i="1"/>
  <c r="V9" i="1"/>
  <c r="U9" i="1"/>
  <c r="T9" i="1"/>
  <c r="S9" i="1"/>
  <c r="R9" i="1"/>
  <c r="P9" i="1"/>
  <c r="O9" i="1"/>
  <c r="N9" i="1"/>
  <c r="M9" i="1"/>
  <c r="L9" i="1"/>
  <c r="K9" i="1"/>
  <c r="J9" i="1"/>
  <c r="I9" i="1"/>
  <c r="Q9" i="1" s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X8" i="1"/>
  <c r="W8" i="1"/>
  <c r="V8" i="1"/>
  <c r="U8" i="1"/>
  <c r="T8" i="1"/>
  <c r="S8" i="1"/>
  <c r="R8" i="1"/>
  <c r="P8" i="1"/>
  <c r="O8" i="1"/>
  <c r="N8" i="1"/>
  <c r="M8" i="1"/>
  <c r="L8" i="1"/>
  <c r="K8" i="1"/>
  <c r="J8" i="1"/>
  <c r="I8" i="1"/>
  <c r="Q8" i="1" s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X7" i="1"/>
  <c r="W7" i="1"/>
  <c r="V7" i="1"/>
  <c r="U7" i="1"/>
  <c r="T7" i="1"/>
  <c r="S7" i="1"/>
  <c r="R7" i="1"/>
  <c r="P7" i="1"/>
  <c r="O7" i="1"/>
  <c r="N7" i="1"/>
  <c r="M7" i="1"/>
  <c r="L7" i="1"/>
  <c r="K7" i="1"/>
  <c r="J7" i="1"/>
  <c r="I7" i="1"/>
  <c r="Q7" i="1" s="1"/>
</calcChain>
</file>

<file path=xl/sharedStrings.xml><?xml version="1.0" encoding="utf-8"?>
<sst xmlns="http://schemas.openxmlformats.org/spreadsheetml/2006/main" count="167" uniqueCount="52">
  <si>
    <t>10R80 Shift Schedule Conversion Tool</t>
  </si>
  <si>
    <t>Gear Ratios:</t>
  </si>
  <si>
    <t>1 -&gt; 2</t>
  </si>
  <si>
    <t>2 -&gt; 3</t>
  </si>
  <si>
    <t>3 -&gt; 4</t>
  </si>
  <si>
    <t>4 -&gt; 5</t>
  </si>
  <si>
    <t>5 -&gt; 6</t>
  </si>
  <si>
    <t>6 -&gt; 7</t>
  </si>
  <si>
    <t>7 -&gt; 8</t>
  </si>
  <si>
    <t xml:space="preserve"> Axle</t>
  </si>
  <si>
    <t>REVMILE</t>
  </si>
  <si>
    <t>DOWNSHIFT VEHICLE SPEED</t>
  </si>
  <si>
    <t>COPY DOWNSHIFT OSS TABLE HERE</t>
  </si>
  <si>
    <t>DOWNSHIFT ENGINE RPM</t>
  </si>
  <si>
    <t>8&gt;7</t>
  </si>
  <si>
    <t>7&gt;6</t>
  </si>
  <si>
    <t>6&gt;5</t>
  </si>
  <si>
    <t>5&gt;4</t>
  </si>
  <si>
    <t>4&gt;3</t>
  </si>
  <si>
    <t>3&gt;2</t>
  </si>
  <si>
    <t>2&gt;1</t>
  </si>
  <si>
    <t xml:space="preserve">   </t>
  </si>
  <si>
    <t>TIRE</t>
  </si>
  <si>
    <t>DIA</t>
  </si>
  <si>
    <t>AXLE</t>
  </si>
  <si>
    <t>RATIO</t>
  </si>
  <si>
    <t>COPY CURRENT UPSHIFT SCHEDULE HERE</t>
  </si>
  <si>
    <t>3&gt;4</t>
  </si>
  <si>
    <t>2&gt;3</t>
  </si>
  <si>
    <t>4&gt;5</t>
  </si>
  <si>
    <t>5&gt;6</t>
  </si>
  <si>
    <t>6&gt;7</t>
  </si>
  <si>
    <t>7&gt;8</t>
  </si>
  <si>
    <t>1&gt;2</t>
  </si>
  <si>
    <t>MPH DESIRED</t>
  </si>
  <si>
    <t>RPM DESIRED</t>
  </si>
  <si>
    <t>MPH CURRENT</t>
  </si>
  <si>
    <t>CURRENT DOWNSHIFT TABLE</t>
  </si>
  <si>
    <t>RPM CURRENT</t>
  </si>
  <si>
    <t>FROM MPH DES COPY TO NEW TUNE</t>
  </si>
  <si>
    <t>FROM RPM DES COPY TO NEW TUNE</t>
  </si>
  <si>
    <t>FROM RPM DES COPY TO TUNE</t>
  </si>
  <si>
    <t>FROM MPH DES COPY TO TUNE</t>
  </si>
  <si>
    <t xml:space="preserve">REV </t>
  </si>
  <si>
    <t>PER MI</t>
  </si>
  <si>
    <r>
      <t xml:space="preserve">FOR REFERENCE USE </t>
    </r>
    <r>
      <rPr>
        <b/>
        <sz val="11"/>
        <color theme="1"/>
        <rFont val="Calibri"/>
        <family val="2"/>
        <scheme val="minor"/>
      </rPr>
      <t>https://tiresize.com/calculator/</t>
    </r>
  </si>
  <si>
    <t>PEDAL</t>
  </si>
  <si>
    <t>GEAR AND RATIO (BASED ON 850RFE)</t>
  </si>
  <si>
    <t>ZF/MOPAR 8 Speed Shift Schedule Conversion Tool</t>
  </si>
  <si>
    <t>DOWNSHIFT SIDE</t>
  </si>
  <si>
    <t>UPSHIFT SIDE</t>
  </si>
  <si>
    <t xml:space="preserve">TYPE IN YOUR TIRE DIAMETER, TIRE REV PER MILE, AND AXLE RATIO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</si>
</sst>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" fontId="2" fillId="2" borderId="1" xfId="0" applyNumberFormat="1" applyFont="1" applyFill="1" applyBorder="1" applyAlignment="1" applyProtection="1">
      <alignment horizontal="center"/>
      <protection locked="0" hidden="1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1" fontId="2" fillId="0" borderId="0" xfId="0" applyNumberFormat="1" applyFont="1" applyAlignment="1" applyProtection="1">
      <alignment horizontal="center"/>
      <protection locked="0" hidden="1"/>
    </xf>
    <xf numFmtId="1" fontId="4" fillId="0" borderId="0" xfId="0" applyNumberFormat="1" applyFont="1" applyAlignment="1" applyProtection="1">
      <alignment horizontal="center"/>
      <protection locked="0" hidden="1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4" borderId="0" xfId="0" applyFill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UPSHIFT - PEDAL v. OSS</a:t>
            </a:r>
          </a:p>
        </c:rich>
      </c:tx>
      <c:layout>
        <c:manualLayout>
          <c:xMode val="edge"/>
          <c:yMode val="edge"/>
          <c:x val="0.22546290005419697"/>
          <c:y val="1.942945730109029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Upshift!$C$6</c:f>
              <c:strCache>
                <c:ptCount val="1"/>
                <c:pt idx="0">
                  <c:v>2&gt;3</c:v>
                </c:pt>
              </c:strCache>
            </c:strRef>
          </c:tx>
          <c:spPr>
            <a:ln w="28575" cap="rnd">
              <a:solidFill>
                <a:schemeClr val="accent6">
                  <a:shade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Upshift!$A$7:$A$18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Upshift!$B$7:$B$18</c:f>
              <c:numCache>
                <c:formatCode>0</c:formatCode>
                <c:ptCount val="12"/>
                <c:pt idx="0">
                  <c:v>290</c:v>
                </c:pt>
                <c:pt idx="1">
                  <c:v>290</c:v>
                </c:pt>
                <c:pt idx="2">
                  <c:v>315</c:v>
                </c:pt>
                <c:pt idx="3">
                  <c:v>370</c:v>
                </c:pt>
                <c:pt idx="4">
                  <c:v>485</c:v>
                </c:pt>
                <c:pt idx="5">
                  <c:v>670</c:v>
                </c:pt>
                <c:pt idx="6">
                  <c:v>900</c:v>
                </c:pt>
                <c:pt idx="7">
                  <c:v>1000</c:v>
                </c:pt>
                <c:pt idx="8">
                  <c:v>1120</c:v>
                </c:pt>
                <c:pt idx="9">
                  <c:v>1160</c:v>
                </c:pt>
                <c:pt idx="10">
                  <c:v>1210</c:v>
                </c:pt>
                <c:pt idx="11">
                  <c:v>1210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8A-4C72-B83D-D2770399CDCA}"/>
            </c:ext>
          </c:extLst>
        </c:ser>
        <c:ser>
          <c:idx val="2"/>
          <c:order val="1"/>
          <c:tx>
            <c:strRef>
              <c:f>Upshift!$D$6</c:f>
              <c:strCache>
                <c:ptCount val="1"/>
                <c:pt idx="0">
                  <c:v>3&gt;4</c:v>
                </c:pt>
              </c:strCache>
            </c:strRef>
          </c:tx>
          <c:spPr>
            <a:ln w="28575" cap="rnd">
              <a:solidFill>
                <a:schemeClr val="accent6">
                  <a:shade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Upshift!$A$7:$A$18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Upshift!$C$7:$C$18</c:f>
              <c:numCache>
                <c:formatCode>0</c:formatCode>
                <c:ptCount val="12"/>
                <c:pt idx="0">
                  <c:v>465</c:v>
                </c:pt>
                <c:pt idx="1">
                  <c:v>485</c:v>
                </c:pt>
                <c:pt idx="2">
                  <c:v>560</c:v>
                </c:pt>
                <c:pt idx="3">
                  <c:v>655</c:v>
                </c:pt>
                <c:pt idx="4">
                  <c:v>825</c:v>
                </c:pt>
                <c:pt idx="5">
                  <c:v>1145</c:v>
                </c:pt>
                <c:pt idx="6">
                  <c:v>1450</c:v>
                </c:pt>
                <c:pt idx="7">
                  <c:v>1670</c:v>
                </c:pt>
                <c:pt idx="8">
                  <c:v>1858</c:v>
                </c:pt>
                <c:pt idx="9">
                  <c:v>1910</c:v>
                </c:pt>
                <c:pt idx="10">
                  <c:v>1950</c:v>
                </c:pt>
                <c:pt idx="11">
                  <c:v>1950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98A-4C72-B83D-D2770399CDCA}"/>
            </c:ext>
          </c:extLst>
        </c:ser>
        <c:ser>
          <c:idx val="4"/>
          <c:order val="2"/>
          <c:tx>
            <c:strRef>
              <c:f>Upshift!$E$6</c:f>
              <c:strCache>
                <c:ptCount val="1"/>
                <c:pt idx="0">
                  <c:v>4&gt;5</c:v>
                </c:pt>
              </c:strCache>
            </c:strRef>
          </c:tx>
          <c:spPr>
            <a:ln w="28575" cap="rnd">
              <a:solidFill>
                <a:schemeClr val="accent6">
                  <a:shade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Upshift!$A$7:$A$18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Upshift!$D$7:$D$18</c:f>
              <c:numCache>
                <c:formatCode>0</c:formatCode>
                <c:ptCount val="12"/>
                <c:pt idx="0">
                  <c:v>740</c:v>
                </c:pt>
                <c:pt idx="1">
                  <c:v>790</c:v>
                </c:pt>
                <c:pt idx="2">
                  <c:v>920</c:v>
                </c:pt>
                <c:pt idx="3">
                  <c:v>1115</c:v>
                </c:pt>
                <c:pt idx="4">
                  <c:v>1350</c:v>
                </c:pt>
                <c:pt idx="5">
                  <c:v>1800</c:v>
                </c:pt>
                <c:pt idx="6">
                  <c:v>2300</c:v>
                </c:pt>
                <c:pt idx="7">
                  <c:v>2590</c:v>
                </c:pt>
                <c:pt idx="8">
                  <c:v>2860</c:v>
                </c:pt>
                <c:pt idx="9">
                  <c:v>2970</c:v>
                </c:pt>
                <c:pt idx="10">
                  <c:v>3025</c:v>
                </c:pt>
                <c:pt idx="11">
                  <c:v>3025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98A-4C72-B83D-D2770399CDCA}"/>
            </c:ext>
          </c:extLst>
        </c:ser>
        <c:ser>
          <c:idx val="6"/>
          <c:order val="3"/>
          <c:tx>
            <c:strRef>
              <c:f>Upshift!$F$6</c:f>
              <c:strCache>
                <c:ptCount val="1"/>
                <c:pt idx="0">
                  <c:v>5&gt;6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Upshift!$A$7:$A$18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Upshift!$E$7:$E$18</c:f>
              <c:numCache>
                <c:formatCode>0</c:formatCode>
                <c:ptCount val="12"/>
                <c:pt idx="0">
                  <c:v>965</c:v>
                </c:pt>
                <c:pt idx="1">
                  <c:v>1000</c:v>
                </c:pt>
                <c:pt idx="2">
                  <c:v>1195</c:v>
                </c:pt>
                <c:pt idx="3">
                  <c:v>1425</c:v>
                </c:pt>
                <c:pt idx="4">
                  <c:v>1715</c:v>
                </c:pt>
                <c:pt idx="5">
                  <c:v>2300</c:v>
                </c:pt>
                <c:pt idx="6">
                  <c:v>2885</c:v>
                </c:pt>
                <c:pt idx="7">
                  <c:v>3300</c:v>
                </c:pt>
                <c:pt idx="8">
                  <c:v>3650</c:v>
                </c:pt>
                <c:pt idx="9">
                  <c:v>3765</c:v>
                </c:pt>
                <c:pt idx="10">
                  <c:v>3820</c:v>
                </c:pt>
                <c:pt idx="11">
                  <c:v>3820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98A-4C72-B83D-D2770399CDCA}"/>
            </c:ext>
          </c:extLst>
        </c:ser>
        <c:ser>
          <c:idx val="8"/>
          <c:order val="4"/>
          <c:tx>
            <c:strRef>
              <c:f>Upshift!$G$6</c:f>
              <c:strCache>
                <c:ptCount val="1"/>
                <c:pt idx="0">
                  <c:v>6&gt;7</c:v>
                </c:pt>
              </c:strCache>
            </c:strRef>
          </c:tx>
          <c:spPr>
            <a:ln w="28575" cap="rnd">
              <a:solidFill>
                <a:schemeClr val="accent6">
                  <a:tint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Upshift!$A$7:$A$18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Upshift!$F$7:$F$18</c:f>
              <c:numCache>
                <c:formatCode>0</c:formatCode>
                <c:ptCount val="12"/>
                <c:pt idx="0">
                  <c:v>1290</c:v>
                </c:pt>
                <c:pt idx="1">
                  <c:v>1320</c:v>
                </c:pt>
                <c:pt idx="2">
                  <c:v>1520</c:v>
                </c:pt>
                <c:pt idx="3">
                  <c:v>1865</c:v>
                </c:pt>
                <c:pt idx="4">
                  <c:v>2200</c:v>
                </c:pt>
                <c:pt idx="5">
                  <c:v>2980</c:v>
                </c:pt>
                <c:pt idx="6">
                  <c:v>3740</c:v>
                </c:pt>
                <c:pt idx="7">
                  <c:v>4275</c:v>
                </c:pt>
                <c:pt idx="8">
                  <c:v>4725</c:v>
                </c:pt>
                <c:pt idx="9">
                  <c:v>4950</c:v>
                </c:pt>
                <c:pt idx="10">
                  <c:v>4950</c:v>
                </c:pt>
                <c:pt idx="11">
                  <c:v>4950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B98A-4C72-B83D-D2770399CDCA}"/>
            </c:ext>
          </c:extLst>
        </c:ser>
        <c:ser>
          <c:idx val="10"/>
          <c:order val="5"/>
          <c:tx>
            <c:strRef>
              <c:f>Upshift!$H$6</c:f>
              <c:strCache>
                <c:ptCount val="1"/>
                <c:pt idx="0">
                  <c:v>7&gt;8</c:v>
                </c:pt>
              </c:strCache>
            </c:strRef>
          </c:tx>
          <c:spPr>
            <a:ln w="28575" cap="rnd">
              <a:solidFill>
                <a:schemeClr val="accent6">
                  <a:tint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Upshift!$A$7:$A$18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Upshift!$G$7:$G$18</c:f>
              <c:numCache>
                <c:formatCode>0</c:formatCode>
                <c:ptCount val="12"/>
                <c:pt idx="0">
                  <c:v>1600</c:v>
                </c:pt>
                <c:pt idx="1">
                  <c:v>1650</c:v>
                </c:pt>
                <c:pt idx="2">
                  <c:v>1925</c:v>
                </c:pt>
                <c:pt idx="3">
                  <c:v>2320</c:v>
                </c:pt>
                <c:pt idx="4">
                  <c:v>2800</c:v>
                </c:pt>
                <c:pt idx="5">
                  <c:v>3850</c:v>
                </c:pt>
                <c:pt idx="6">
                  <c:v>4825</c:v>
                </c:pt>
                <c:pt idx="7">
                  <c:v>5520</c:v>
                </c:pt>
                <c:pt idx="8">
                  <c:v>6100</c:v>
                </c:pt>
                <c:pt idx="9">
                  <c:v>6400</c:v>
                </c:pt>
                <c:pt idx="10">
                  <c:v>6400</c:v>
                </c:pt>
                <c:pt idx="11">
                  <c:v>6400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B98A-4C72-B83D-D2770399CDCA}"/>
            </c:ext>
          </c:extLst>
        </c:ser>
        <c:ser>
          <c:idx val="12"/>
          <c:order val="6"/>
          <c:tx>
            <c:strRef>
              <c:f>Upshift!$I$6</c:f>
              <c:strCache>
                <c:ptCount val="1"/>
                <c:pt idx="0">
                  <c:v>PEDAL</c:v>
                </c:pt>
              </c:strCache>
            </c:strRef>
          </c:tx>
          <c:spPr>
            <a:ln w="28575" cap="rnd">
              <a:solidFill>
                <a:schemeClr val="accent6">
                  <a:tint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Upshift!$A$7:$A$18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Upshift!$H$7:$H$18</c:f>
              <c:numCache>
                <c:formatCode>0</c:formatCode>
                <c:ptCount val="12"/>
                <c:pt idx="0">
                  <c:v>1900</c:v>
                </c:pt>
                <c:pt idx="1">
                  <c:v>1900</c:v>
                </c:pt>
                <c:pt idx="2">
                  <c:v>2175</c:v>
                </c:pt>
                <c:pt idx="3">
                  <c:v>2750</c:v>
                </c:pt>
                <c:pt idx="4">
                  <c:v>3325</c:v>
                </c:pt>
                <c:pt idx="5">
                  <c:v>4500</c:v>
                </c:pt>
                <c:pt idx="6">
                  <c:v>5750</c:v>
                </c:pt>
                <c:pt idx="7">
                  <c:v>6575</c:v>
                </c:pt>
                <c:pt idx="8">
                  <c:v>7125</c:v>
                </c:pt>
                <c:pt idx="9">
                  <c:v>7620</c:v>
                </c:pt>
                <c:pt idx="10">
                  <c:v>7620</c:v>
                </c:pt>
                <c:pt idx="11">
                  <c:v>7620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B98A-4C72-B83D-D2770399CD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68063375"/>
        <c:axId val="1240779871"/>
      </c:lineChart>
      <c:catAx>
        <c:axId val="16680633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0779871"/>
        <c:crosses val="autoZero"/>
        <c:auto val="1"/>
        <c:lblAlgn val="ctr"/>
        <c:lblOffset val="100"/>
        <c:noMultiLvlLbl val="0"/>
      </c:catAx>
      <c:valAx>
        <c:axId val="1240779871"/>
        <c:scaling>
          <c:orientation val="minMax"/>
          <c:max val="8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80633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DOWNSHIFT - PEDAL v. OSS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025371828521428E-2"/>
          <c:y val="0.17634259259259263"/>
          <c:w val="0.87753018372703417"/>
          <c:h val="0.60250765529308836"/>
        </c:manualLayout>
      </c:layout>
      <c:lineChart>
        <c:grouping val="standard"/>
        <c:varyColors val="0"/>
        <c:ser>
          <c:idx val="0"/>
          <c:order val="0"/>
          <c:tx>
            <c:v>2&gt;1</c:v>
          </c:tx>
          <c:spPr>
            <a:ln w="28575" cap="rnd">
              <a:solidFill>
                <a:schemeClr val="accent1">
                  <a:shade val="4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Upshift!$Z$7:$Z$18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Upshift!$AA$7:$AA$18</c:f>
              <c:numCache>
                <c:formatCode>0</c:formatCode>
                <c:ptCount val="12"/>
                <c:pt idx="0">
                  <c:v>190</c:v>
                </c:pt>
                <c:pt idx="1">
                  <c:v>190</c:v>
                </c:pt>
                <c:pt idx="2">
                  <c:v>190</c:v>
                </c:pt>
                <c:pt idx="3">
                  <c:v>190</c:v>
                </c:pt>
                <c:pt idx="4">
                  <c:v>200</c:v>
                </c:pt>
                <c:pt idx="5">
                  <c:v>325</c:v>
                </c:pt>
                <c:pt idx="6">
                  <c:v>425</c:v>
                </c:pt>
                <c:pt idx="7">
                  <c:v>500</c:v>
                </c:pt>
                <c:pt idx="8">
                  <c:v>575</c:v>
                </c:pt>
                <c:pt idx="9">
                  <c:v>625</c:v>
                </c:pt>
                <c:pt idx="10">
                  <c:v>750</c:v>
                </c:pt>
                <c:pt idx="11">
                  <c:v>870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75-48E9-968E-BF8F7452924A}"/>
            </c:ext>
          </c:extLst>
        </c:ser>
        <c:ser>
          <c:idx val="1"/>
          <c:order val="1"/>
          <c:tx>
            <c:v>3&gt;2</c:v>
          </c:tx>
          <c:spPr>
            <a:ln w="28575" cap="rnd">
              <a:solidFill>
                <a:schemeClr val="accent1">
                  <a:shade val="6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Upshift!$Z$7:$Z$18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Upshift!$AB$7:$AB$18</c:f>
              <c:numCache>
                <c:formatCode>0</c:formatCode>
                <c:ptCount val="12"/>
                <c:pt idx="0">
                  <c:v>330</c:v>
                </c:pt>
                <c:pt idx="1">
                  <c:v>330</c:v>
                </c:pt>
                <c:pt idx="2">
                  <c:v>330</c:v>
                </c:pt>
                <c:pt idx="3">
                  <c:v>350</c:v>
                </c:pt>
                <c:pt idx="4">
                  <c:v>470</c:v>
                </c:pt>
                <c:pt idx="5">
                  <c:v>780</c:v>
                </c:pt>
                <c:pt idx="6">
                  <c:v>1100</c:v>
                </c:pt>
                <c:pt idx="7">
                  <c:v>1300</c:v>
                </c:pt>
                <c:pt idx="8">
                  <c:v>1450</c:v>
                </c:pt>
                <c:pt idx="9">
                  <c:v>1525</c:v>
                </c:pt>
                <c:pt idx="10">
                  <c:v>1600</c:v>
                </c:pt>
                <c:pt idx="11">
                  <c:v>1680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75-48E9-968E-BF8F7452924A}"/>
            </c:ext>
          </c:extLst>
        </c:ser>
        <c:ser>
          <c:idx val="2"/>
          <c:order val="2"/>
          <c:tx>
            <c:v>4&gt;3</c:v>
          </c:tx>
          <c:spPr>
            <a:ln w="28575" cap="rnd">
              <a:solidFill>
                <a:schemeClr val="accent1">
                  <a:shade val="82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Upshift!$Z$7:$Z$18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Upshift!$AC$7:$AC$18</c:f>
              <c:numCache>
                <c:formatCode>0</c:formatCode>
                <c:ptCount val="12"/>
                <c:pt idx="0">
                  <c:v>600</c:v>
                </c:pt>
                <c:pt idx="1">
                  <c:v>600</c:v>
                </c:pt>
                <c:pt idx="2">
                  <c:v>600</c:v>
                </c:pt>
                <c:pt idx="3">
                  <c:v>650</c:v>
                </c:pt>
                <c:pt idx="4">
                  <c:v>750</c:v>
                </c:pt>
                <c:pt idx="5">
                  <c:v>1150</c:v>
                </c:pt>
                <c:pt idx="6">
                  <c:v>1490</c:v>
                </c:pt>
                <c:pt idx="7">
                  <c:v>1950</c:v>
                </c:pt>
                <c:pt idx="8">
                  <c:v>2300</c:v>
                </c:pt>
                <c:pt idx="9">
                  <c:v>2525</c:v>
                </c:pt>
                <c:pt idx="10">
                  <c:v>2700</c:v>
                </c:pt>
                <c:pt idx="11">
                  <c:v>2850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75-48E9-968E-BF8F7452924A}"/>
            </c:ext>
          </c:extLst>
        </c:ser>
        <c:ser>
          <c:idx val="3"/>
          <c:order val="3"/>
          <c:tx>
            <c:v>5&gt;4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Upshift!$Z$7:$Z$18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Upshift!$AD$7:$AD$18</c:f>
              <c:numCache>
                <c:formatCode>0</c:formatCode>
                <c:ptCount val="12"/>
                <c:pt idx="0">
                  <c:v>825</c:v>
                </c:pt>
                <c:pt idx="1">
                  <c:v>825</c:v>
                </c:pt>
                <c:pt idx="2">
                  <c:v>825</c:v>
                </c:pt>
                <c:pt idx="3">
                  <c:v>900</c:v>
                </c:pt>
                <c:pt idx="4">
                  <c:v>1030</c:v>
                </c:pt>
                <c:pt idx="5">
                  <c:v>1450</c:v>
                </c:pt>
                <c:pt idx="6">
                  <c:v>1900</c:v>
                </c:pt>
                <c:pt idx="7">
                  <c:v>2450</c:v>
                </c:pt>
                <c:pt idx="8">
                  <c:v>3025</c:v>
                </c:pt>
                <c:pt idx="9">
                  <c:v>3300</c:v>
                </c:pt>
                <c:pt idx="10">
                  <c:v>3525</c:v>
                </c:pt>
                <c:pt idx="11">
                  <c:v>3650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575-48E9-968E-BF8F7452924A}"/>
            </c:ext>
          </c:extLst>
        </c:ser>
        <c:ser>
          <c:idx val="4"/>
          <c:order val="4"/>
          <c:tx>
            <c:v>6&gt;5</c:v>
          </c:tx>
          <c:spPr>
            <a:ln w="28575" cap="rnd">
              <a:solidFill>
                <a:schemeClr val="accent1">
                  <a:tint val="83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Upshift!$Z$7:$Z$18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Upshift!$AE$7:$AE$18</c:f>
              <c:numCache>
                <c:formatCode>0</c:formatCode>
                <c:ptCount val="12"/>
                <c:pt idx="0">
                  <c:v>1130</c:v>
                </c:pt>
                <c:pt idx="1">
                  <c:v>1130</c:v>
                </c:pt>
                <c:pt idx="2">
                  <c:v>1130</c:v>
                </c:pt>
                <c:pt idx="3">
                  <c:v>1160</c:v>
                </c:pt>
                <c:pt idx="4">
                  <c:v>1350</c:v>
                </c:pt>
                <c:pt idx="5">
                  <c:v>1900</c:v>
                </c:pt>
                <c:pt idx="6">
                  <c:v>2450</c:v>
                </c:pt>
                <c:pt idx="7">
                  <c:v>3150</c:v>
                </c:pt>
                <c:pt idx="8">
                  <c:v>3750</c:v>
                </c:pt>
                <c:pt idx="9">
                  <c:v>4150</c:v>
                </c:pt>
                <c:pt idx="10">
                  <c:v>4500</c:v>
                </c:pt>
                <c:pt idx="11">
                  <c:v>4750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575-48E9-968E-BF8F7452924A}"/>
            </c:ext>
          </c:extLst>
        </c:ser>
        <c:ser>
          <c:idx val="5"/>
          <c:order val="5"/>
          <c:tx>
            <c:v>7&gt;6</c:v>
          </c:tx>
          <c:spPr>
            <a:ln w="28575" cap="rnd">
              <a:solidFill>
                <a:schemeClr val="accent1">
                  <a:tint val="6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Upshift!$Z$7:$Z$18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Upshift!$AF$7:$AF$18</c:f>
              <c:numCache>
                <c:formatCode>0</c:formatCode>
                <c:ptCount val="12"/>
                <c:pt idx="0">
                  <c:v>1375</c:v>
                </c:pt>
                <c:pt idx="1">
                  <c:v>1375</c:v>
                </c:pt>
                <c:pt idx="2">
                  <c:v>1375</c:v>
                </c:pt>
                <c:pt idx="3">
                  <c:v>1450</c:v>
                </c:pt>
                <c:pt idx="4">
                  <c:v>1750</c:v>
                </c:pt>
                <c:pt idx="5">
                  <c:v>2295</c:v>
                </c:pt>
                <c:pt idx="6">
                  <c:v>2890</c:v>
                </c:pt>
                <c:pt idx="7">
                  <c:v>3750</c:v>
                </c:pt>
                <c:pt idx="8">
                  <c:v>4450</c:v>
                </c:pt>
                <c:pt idx="9">
                  <c:v>5050</c:v>
                </c:pt>
                <c:pt idx="10">
                  <c:v>5700</c:v>
                </c:pt>
                <c:pt idx="11">
                  <c:v>6200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575-48E9-968E-BF8F7452924A}"/>
            </c:ext>
          </c:extLst>
        </c:ser>
        <c:ser>
          <c:idx val="6"/>
          <c:order val="6"/>
          <c:tx>
            <c:v>8&gt;7</c:v>
          </c:tx>
          <c:spPr>
            <a:ln w="28575" cap="rnd">
              <a:solidFill>
                <a:schemeClr val="accent1">
                  <a:tint val="48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Upshift!$Z$7:$Z$18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Upshift!$AG$7:$AG$18</c:f>
              <c:numCache>
                <c:formatCode>0</c:formatCode>
                <c:ptCount val="12"/>
                <c:pt idx="0">
                  <c:v>1725</c:v>
                </c:pt>
                <c:pt idx="1">
                  <c:v>1725</c:v>
                </c:pt>
                <c:pt idx="2">
                  <c:v>1725</c:v>
                </c:pt>
                <c:pt idx="3">
                  <c:v>1775</c:v>
                </c:pt>
                <c:pt idx="4">
                  <c:v>2150</c:v>
                </c:pt>
                <c:pt idx="5">
                  <c:v>2895</c:v>
                </c:pt>
                <c:pt idx="6">
                  <c:v>3600</c:v>
                </c:pt>
                <c:pt idx="7">
                  <c:v>4650</c:v>
                </c:pt>
                <c:pt idx="8">
                  <c:v>5350</c:v>
                </c:pt>
                <c:pt idx="9">
                  <c:v>6050</c:v>
                </c:pt>
                <c:pt idx="10">
                  <c:v>6725</c:v>
                </c:pt>
                <c:pt idx="11">
                  <c:v>7400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575-48E9-968E-BF8F745292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377504"/>
        <c:axId val="114672592"/>
      </c:lineChart>
      <c:catAx>
        <c:axId val="114377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672592"/>
        <c:crosses val="autoZero"/>
        <c:auto val="1"/>
        <c:lblAlgn val="ctr"/>
        <c:lblOffset val="100"/>
        <c:noMultiLvlLbl val="0"/>
      </c:catAx>
      <c:valAx>
        <c:axId val="114672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377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Shift Schedule - APP</a:t>
            </a:r>
            <a:r>
              <a:rPr lang="en-US" baseline="0"/>
              <a:t> vs. OSS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025371828521428E-2"/>
          <c:y val="0.17634259259259263"/>
          <c:w val="0.87753018372703417"/>
          <c:h val="0.60250765529308836"/>
        </c:manualLayout>
      </c:layout>
      <c:lineChart>
        <c:grouping val="standard"/>
        <c:varyColors val="0"/>
        <c:ser>
          <c:idx val="0"/>
          <c:order val="0"/>
          <c:tx>
            <c:strRef>
              <c:f>Downshift!$C$10</c:f>
              <c:strCache>
                <c:ptCount val="1"/>
                <c:pt idx="0">
                  <c:v>2&gt;1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Downshift!$B$11:$B$22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Downshift!$C$11:$C$22</c:f>
              <c:numCache>
                <c:formatCode>0</c:formatCode>
                <c:ptCount val="12"/>
                <c:pt idx="0">
                  <c:v>190</c:v>
                </c:pt>
                <c:pt idx="1">
                  <c:v>190</c:v>
                </c:pt>
                <c:pt idx="2">
                  <c:v>190</c:v>
                </c:pt>
                <c:pt idx="3">
                  <c:v>190</c:v>
                </c:pt>
                <c:pt idx="4">
                  <c:v>200</c:v>
                </c:pt>
                <c:pt idx="5">
                  <c:v>325</c:v>
                </c:pt>
                <c:pt idx="6">
                  <c:v>425</c:v>
                </c:pt>
                <c:pt idx="7">
                  <c:v>500</c:v>
                </c:pt>
                <c:pt idx="8">
                  <c:v>575</c:v>
                </c:pt>
                <c:pt idx="9">
                  <c:v>625</c:v>
                </c:pt>
                <c:pt idx="10">
                  <c:v>750</c:v>
                </c:pt>
                <c:pt idx="11">
                  <c:v>870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3E-4ADB-94DD-9B152591650B}"/>
            </c:ext>
          </c:extLst>
        </c:ser>
        <c:ser>
          <c:idx val="1"/>
          <c:order val="1"/>
          <c:tx>
            <c:strRef>
              <c:f>Downshift!$D$10</c:f>
              <c:strCache>
                <c:ptCount val="1"/>
                <c:pt idx="0">
                  <c:v>3&gt;2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Downshift!$B$11:$B$22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Downshift!$D$11:$D$22</c:f>
              <c:numCache>
                <c:formatCode>0</c:formatCode>
                <c:ptCount val="12"/>
                <c:pt idx="0">
                  <c:v>330</c:v>
                </c:pt>
                <c:pt idx="1">
                  <c:v>330</c:v>
                </c:pt>
                <c:pt idx="2">
                  <c:v>330</c:v>
                </c:pt>
                <c:pt idx="3">
                  <c:v>350</c:v>
                </c:pt>
                <c:pt idx="4">
                  <c:v>470</c:v>
                </c:pt>
                <c:pt idx="5">
                  <c:v>780</c:v>
                </c:pt>
                <c:pt idx="6">
                  <c:v>1100</c:v>
                </c:pt>
                <c:pt idx="7">
                  <c:v>1300</c:v>
                </c:pt>
                <c:pt idx="8">
                  <c:v>1450</c:v>
                </c:pt>
                <c:pt idx="9">
                  <c:v>1525</c:v>
                </c:pt>
                <c:pt idx="10">
                  <c:v>1600</c:v>
                </c:pt>
                <c:pt idx="11">
                  <c:v>1680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3E-4ADB-94DD-9B152591650B}"/>
            </c:ext>
          </c:extLst>
        </c:ser>
        <c:ser>
          <c:idx val="2"/>
          <c:order val="2"/>
          <c:tx>
            <c:strRef>
              <c:f>Downshift!$E$10</c:f>
              <c:strCache>
                <c:ptCount val="1"/>
                <c:pt idx="0">
                  <c:v>4&gt;3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Downshift!$B$11:$B$22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Downshift!$E$11:$E$22</c:f>
              <c:numCache>
                <c:formatCode>0</c:formatCode>
                <c:ptCount val="12"/>
                <c:pt idx="0">
                  <c:v>600</c:v>
                </c:pt>
                <c:pt idx="1">
                  <c:v>600</c:v>
                </c:pt>
                <c:pt idx="2">
                  <c:v>600</c:v>
                </c:pt>
                <c:pt idx="3">
                  <c:v>650</c:v>
                </c:pt>
                <c:pt idx="4">
                  <c:v>750</c:v>
                </c:pt>
                <c:pt idx="5">
                  <c:v>1150</c:v>
                </c:pt>
                <c:pt idx="6">
                  <c:v>1490</c:v>
                </c:pt>
                <c:pt idx="7">
                  <c:v>1950</c:v>
                </c:pt>
                <c:pt idx="8">
                  <c:v>2300</c:v>
                </c:pt>
                <c:pt idx="9">
                  <c:v>2525</c:v>
                </c:pt>
                <c:pt idx="10">
                  <c:v>2700</c:v>
                </c:pt>
                <c:pt idx="11">
                  <c:v>2850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23E-4ADB-94DD-9B152591650B}"/>
            </c:ext>
          </c:extLst>
        </c:ser>
        <c:ser>
          <c:idx val="3"/>
          <c:order val="3"/>
          <c:tx>
            <c:strRef>
              <c:f>Downshift!$F$10</c:f>
              <c:strCache>
                <c:ptCount val="1"/>
                <c:pt idx="0">
                  <c:v>5&gt;4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Downshift!$B$11:$B$22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Downshift!$F$11:$F$22</c:f>
              <c:numCache>
                <c:formatCode>0</c:formatCode>
                <c:ptCount val="12"/>
                <c:pt idx="0">
                  <c:v>825</c:v>
                </c:pt>
                <c:pt idx="1">
                  <c:v>825</c:v>
                </c:pt>
                <c:pt idx="2">
                  <c:v>825</c:v>
                </c:pt>
                <c:pt idx="3">
                  <c:v>900</c:v>
                </c:pt>
                <c:pt idx="4">
                  <c:v>1030</c:v>
                </c:pt>
                <c:pt idx="5">
                  <c:v>1450</c:v>
                </c:pt>
                <c:pt idx="6">
                  <c:v>1900</c:v>
                </c:pt>
                <c:pt idx="7">
                  <c:v>2450</c:v>
                </c:pt>
                <c:pt idx="8">
                  <c:v>3025</c:v>
                </c:pt>
                <c:pt idx="9">
                  <c:v>3300</c:v>
                </c:pt>
                <c:pt idx="10">
                  <c:v>3525</c:v>
                </c:pt>
                <c:pt idx="11">
                  <c:v>3650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23E-4ADB-94DD-9B152591650B}"/>
            </c:ext>
          </c:extLst>
        </c:ser>
        <c:ser>
          <c:idx val="4"/>
          <c:order val="4"/>
          <c:tx>
            <c:strRef>
              <c:f>Downshift!$G$10</c:f>
              <c:strCache>
                <c:ptCount val="1"/>
                <c:pt idx="0">
                  <c:v>6&gt;5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Downshift!$B$11:$B$22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Downshift!$G$11:$G$22</c:f>
              <c:numCache>
                <c:formatCode>0</c:formatCode>
                <c:ptCount val="12"/>
                <c:pt idx="0">
                  <c:v>1130</c:v>
                </c:pt>
                <c:pt idx="1">
                  <c:v>1130</c:v>
                </c:pt>
                <c:pt idx="2">
                  <c:v>1130</c:v>
                </c:pt>
                <c:pt idx="3">
                  <c:v>1160</c:v>
                </c:pt>
                <c:pt idx="4">
                  <c:v>1350</c:v>
                </c:pt>
                <c:pt idx="5">
                  <c:v>1900</c:v>
                </c:pt>
                <c:pt idx="6">
                  <c:v>2450</c:v>
                </c:pt>
                <c:pt idx="7">
                  <c:v>3150</c:v>
                </c:pt>
                <c:pt idx="8">
                  <c:v>3750</c:v>
                </c:pt>
                <c:pt idx="9">
                  <c:v>4150</c:v>
                </c:pt>
                <c:pt idx="10">
                  <c:v>4500</c:v>
                </c:pt>
                <c:pt idx="11">
                  <c:v>4750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23E-4ADB-94DD-9B152591650B}"/>
            </c:ext>
          </c:extLst>
        </c:ser>
        <c:ser>
          <c:idx val="5"/>
          <c:order val="5"/>
          <c:tx>
            <c:strRef>
              <c:f>Downshift!$H$10</c:f>
              <c:strCache>
                <c:ptCount val="1"/>
                <c:pt idx="0">
                  <c:v>7&gt;6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Downshift!$B$11:$B$22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Downshift!$H$11:$H$22</c:f>
              <c:numCache>
                <c:formatCode>0</c:formatCode>
                <c:ptCount val="12"/>
                <c:pt idx="0">
                  <c:v>1375</c:v>
                </c:pt>
                <c:pt idx="1">
                  <c:v>1375</c:v>
                </c:pt>
                <c:pt idx="2">
                  <c:v>1375</c:v>
                </c:pt>
                <c:pt idx="3">
                  <c:v>1450</c:v>
                </c:pt>
                <c:pt idx="4">
                  <c:v>1750</c:v>
                </c:pt>
                <c:pt idx="5">
                  <c:v>2295</c:v>
                </c:pt>
                <c:pt idx="6">
                  <c:v>2890</c:v>
                </c:pt>
                <c:pt idx="7">
                  <c:v>3750</c:v>
                </c:pt>
                <c:pt idx="8">
                  <c:v>4450</c:v>
                </c:pt>
                <c:pt idx="9">
                  <c:v>5050</c:v>
                </c:pt>
                <c:pt idx="10">
                  <c:v>5700</c:v>
                </c:pt>
                <c:pt idx="11">
                  <c:v>6200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23E-4ADB-94DD-9B152591650B}"/>
            </c:ext>
          </c:extLst>
        </c:ser>
        <c:ser>
          <c:idx val="6"/>
          <c:order val="6"/>
          <c:tx>
            <c:strRef>
              <c:f>Downshift!$I$10</c:f>
              <c:strCache>
                <c:ptCount val="1"/>
                <c:pt idx="0">
                  <c:v>8&gt;7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Downshift!$B$11:$B$22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Downshift!$I$11:$I$22</c:f>
              <c:numCache>
                <c:formatCode>0</c:formatCode>
                <c:ptCount val="12"/>
                <c:pt idx="0">
                  <c:v>1725</c:v>
                </c:pt>
                <c:pt idx="1">
                  <c:v>1725</c:v>
                </c:pt>
                <c:pt idx="2">
                  <c:v>1725</c:v>
                </c:pt>
                <c:pt idx="3">
                  <c:v>1775</c:v>
                </c:pt>
                <c:pt idx="4">
                  <c:v>2150</c:v>
                </c:pt>
                <c:pt idx="5">
                  <c:v>2895</c:v>
                </c:pt>
                <c:pt idx="6">
                  <c:v>3600</c:v>
                </c:pt>
                <c:pt idx="7">
                  <c:v>4650</c:v>
                </c:pt>
                <c:pt idx="8">
                  <c:v>5350</c:v>
                </c:pt>
                <c:pt idx="9">
                  <c:v>6050</c:v>
                </c:pt>
                <c:pt idx="10">
                  <c:v>6725</c:v>
                </c:pt>
                <c:pt idx="11">
                  <c:v>7400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23E-4ADB-94DD-9B15259165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377504"/>
        <c:axId val="114672592"/>
      </c:lineChart>
      <c:catAx>
        <c:axId val="114377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672592"/>
        <c:crosses val="autoZero"/>
        <c:auto val="1"/>
        <c:lblAlgn val="ctr"/>
        <c:lblOffset val="100"/>
        <c:noMultiLvlLbl val="0"/>
      </c:catAx>
      <c:valAx>
        <c:axId val="114672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377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Shift Schedule - APP vs. Vehicle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249833734286864E-2"/>
          <c:y val="0.16000463177396942"/>
          <c:w val="0.94111554616673954"/>
          <c:h val="0.62907969933586927"/>
        </c:manualLayout>
      </c:layout>
      <c:lineChart>
        <c:grouping val="standard"/>
        <c:varyColors val="0"/>
        <c:ser>
          <c:idx val="0"/>
          <c:order val="0"/>
          <c:tx>
            <c:strRef>
              <c:f>Downshift!$N$10</c:f>
              <c:strCache>
                <c:ptCount val="1"/>
                <c:pt idx="0">
                  <c:v>4&gt;3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Downshift!$K$11:$K$22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Downshift!$L$11:$L$22</c:f>
              <c:numCache>
                <c:formatCode>General</c:formatCode>
                <c:ptCount val="12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8</c:v>
                </c:pt>
                <c:pt idx="6">
                  <c:v>10</c:v>
                </c:pt>
                <c:pt idx="7">
                  <c:v>12</c:v>
                </c:pt>
                <c:pt idx="8">
                  <c:v>14</c:v>
                </c:pt>
                <c:pt idx="9">
                  <c:v>15</c:v>
                </c:pt>
                <c:pt idx="10">
                  <c:v>18</c:v>
                </c:pt>
                <c:pt idx="11">
                  <c:v>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92-40E2-BA14-2D1F50BCB0AD}"/>
            </c:ext>
          </c:extLst>
        </c:ser>
        <c:ser>
          <c:idx val="1"/>
          <c:order val="1"/>
          <c:tx>
            <c:strRef>
              <c:f>Downshift!$O$10</c:f>
              <c:strCache>
                <c:ptCount val="1"/>
                <c:pt idx="0">
                  <c:v>5&gt;4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Downshift!$K$11:$K$22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Downshift!$M$11:$M$22</c:f>
              <c:numCache>
                <c:formatCode>General</c:formatCode>
                <c:ptCount val="12"/>
                <c:pt idx="0">
                  <c:v>9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11</c:v>
                </c:pt>
                <c:pt idx="5">
                  <c:v>19</c:v>
                </c:pt>
                <c:pt idx="6">
                  <c:v>27</c:v>
                </c:pt>
                <c:pt idx="7">
                  <c:v>32</c:v>
                </c:pt>
                <c:pt idx="8">
                  <c:v>36</c:v>
                </c:pt>
                <c:pt idx="9">
                  <c:v>38</c:v>
                </c:pt>
                <c:pt idx="10">
                  <c:v>39</c:v>
                </c:pt>
                <c:pt idx="11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92-40E2-BA14-2D1F50BCB0AD}"/>
            </c:ext>
          </c:extLst>
        </c:ser>
        <c:ser>
          <c:idx val="2"/>
          <c:order val="2"/>
          <c:tx>
            <c:strRef>
              <c:f>Downshift!$P$10</c:f>
              <c:strCache>
                <c:ptCount val="1"/>
                <c:pt idx="0">
                  <c:v>6&gt;5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Downshift!$K$11:$K$22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Downshift!$N$11:$N$22</c:f>
              <c:numCache>
                <c:formatCode>General</c:formatCode>
                <c:ptCount val="12"/>
                <c:pt idx="0">
                  <c:v>26</c:v>
                </c:pt>
                <c:pt idx="1">
                  <c:v>11</c:v>
                </c:pt>
                <c:pt idx="2">
                  <c:v>11</c:v>
                </c:pt>
                <c:pt idx="3">
                  <c:v>12</c:v>
                </c:pt>
                <c:pt idx="4">
                  <c:v>18</c:v>
                </c:pt>
                <c:pt idx="5">
                  <c:v>28</c:v>
                </c:pt>
                <c:pt idx="6">
                  <c:v>37</c:v>
                </c:pt>
                <c:pt idx="7">
                  <c:v>48</c:v>
                </c:pt>
                <c:pt idx="8">
                  <c:v>57</c:v>
                </c:pt>
                <c:pt idx="9">
                  <c:v>62</c:v>
                </c:pt>
                <c:pt idx="10">
                  <c:v>67</c:v>
                </c:pt>
                <c:pt idx="11">
                  <c:v>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592-40E2-BA14-2D1F50BCB0AD}"/>
            </c:ext>
          </c:extLst>
        </c:ser>
        <c:ser>
          <c:idx val="3"/>
          <c:order val="3"/>
          <c:tx>
            <c:strRef>
              <c:f>Downshift!$Q$10</c:f>
              <c:strCache>
                <c:ptCount val="1"/>
                <c:pt idx="0">
                  <c:v>7&gt;6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Downshift!$K$11:$K$22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Downshift!$O$11:$O$22</c:f>
              <c:numCache>
                <c:formatCode>General</c:formatCode>
                <c:ptCount val="12"/>
                <c:pt idx="0">
                  <c:v>46</c:v>
                </c:pt>
                <c:pt idx="1">
                  <c:v>16</c:v>
                </c:pt>
                <c:pt idx="2">
                  <c:v>16</c:v>
                </c:pt>
                <c:pt idx="3">
                  <c:v>17</c:v>
                </c:pt>
                <c:pt idx="4">
                  <c:v>25</c:v>
                </c:pt>
                <c:pt idx="5">
                  <c:v>36</c:v>
                </c:pt>
                <c:pt idx="6">
                  <c:v>47</c:v>
                </c:pt>
                <c:pt idx="7">
                  <c:v>61</c:v>
                </c:pt>
                <c:pt idx="8">
                  <c:v>75</c:v>
                </c:pt>
                <c:pt idx="9">
                  <c:v>82</c:v>
                </c:pt>
                <c:pt idx="10">
                  <c:v>87</c:v>
                </c:pt>
                <c:pt idx="11">
                  <c:v>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592-40E2-BA14-2D1F50BCB0AD}"/>
            </c:ext>
          </c:extLst>
        </c:ser>
        <c:ser>
          <c:idx val="4"/>
          <c:order val="4"/>
          <c:tx>
            <c:strRef>
              <c:f>Downshift!$R$10</c:f>
              <c:strCache>
                <c:ptCount val="1"/>
                <c:pt idx="0">
                  <c:v>8&gt;7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Downshift!$K$11:$K$22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Downshift!$P$11:$P$22</c:f>
              <c:numCache>
                <c:formatCode>General</c:formatCode>
                <c:ptCount val="12"/>
                <c:pt idx="0">
                  <c:v>105</c:v>
                </c:pt>
                <c:pt idx="1">
                  <c:v>22</c:v>
                </c:pt>
                <c:pt idx="2">
                  <c:v>22</c:v>
                </c:pt>
                <c:pt idx="3">
                  <c:v>23</c:v>
                </c:pt>
                <c:pt idx="4">
                  <c:v>33</c:v>
                </c:pt>
                <c:pt idx="5">
                  <c:v>47</c:v>
                </c:pt>
                <c:pt idx="6">
                  <c:v>61</c:v>
                </c:pt>
                <c:pt idx="7">
                  <c:v>78</c:v>
                </c:pt>
                <c:pt idx="8">
                  <c:v>93</c:v>
                </c:pt>
                <c:pt idx="9">
                  <c:v>103</c:v>
                </c:pt>
                <c:pt idx="10">
                  <c:v>112</c:v>
                </c:pt>
                <c:pt idx="11">
                  <c:v>118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592-40E2-BA14-2D1F50BCB0AD}"/>
            </c:ext>
          </c:extLst>
        </c:ser>
        <c:ser>
          <c:idx val="6"/>
          <c:order val="5"/>
          <c:tx>
            <c:strRef>
              <c:f>Downshift!$S$10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Downshift!$K$11:$K$22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Downshift!$R$11:$R$22</c:f>
              <c:numCache>
                <c:formatCode>General</c:formatCode>
                <c:ptCount val="12"/>
                <c:pt idx="0">
                  <c:v>34</c:v>
                </c:pt>
                <c:pt idx="1">
                  <c:v>34</c:v>
                </c:pt>
                <c:pt idx="2">
                  <c:v>34</c:v>
                </c:pt>
                <c:pt idx="3">
                  <c:v>35</c:v>
                </c:pt>
                <c:pt idx="4">
                  <c:v>53</c:v>
                </c:pt>
                <c:pt idx="5">
                  <c:v>72</c:v>
                </c:pt>
                <c:pt idx="6">
                  <c:v>89</c:v>
                </c:pt>
                <c:pt idx="7">
                  <c:v>115</c:v>
                </c:pt>
                <c:pt idx="8">
                  <c:v>133</c:v>
                </c:pt>
                <c:pt idx="9">
                  <c:v>150</c:v>
                </c:pt>
                <c:pt idx="10">
                  <c:v>167</c:v>
                </c:pt>
                <c:pt idx="11">
                  <c:v>184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5592-40E2-BA14-2D1F50BCB0AD}"/>
            </c:ext>
          </c:extLst>
        </c:ser>
        <c:ser>
          <c:idx val="7"/>
          <c:order val="6"/>
          <c:tx>
            <c:strRef>
              <c:f>Downshift!$T$10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Downshift!$K$11:$K$22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5592-40E2-BA14-2D1F50BCB0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2420191"/>
        <c:axId val="382700047"/>
      </c:lineChart>
      <c:catAx>
        <c:axId val="6624201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700047"/>
        <c:crosses val="autoZero"/>
        <c:auto val="1"/>
        <c:lblAlgn val="ctr"/>
        <c:lblOffset val="100"/>
        <c:noMultiLvlLbl val="0"/>
      </c:catAx>
      <c:valAx>
        <c:axId val="382700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24201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Shift Schedule - APP vs. Engine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4810557989510879E-2"/>
          <c:y val="0.15102088167053365"/>
          <c:w val="0.9269684713296874"/>
          <c:h val="0.64463251548312828"/>
        </c:manualLayout>
      </c:layout>
      <c:lineChart>
        <c:grouping val="standard"/>
        <c:varyColors val="0"/>
        <c:ser>
          <c:idx val="0"/>
          <c:order val="0"/>
          <c:tx>
            <c:strRef>
              <c:f>Downshift!$W$10</c:f>
              <c:strCache>
                <c:ptCount val="1"/>
                <c:pt idx="0">
                  <c:v>4&gt;3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Downshift!$T$11:$T$22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Downshift!$U$11:$U$22</c:f>
              <c:numCache>
                <c:formatCode>General</c:formatCode>
                <c:ptCount val="12"/>
                <c:pt idx="0">
                  <c:v>892</c:v>
                </c:pt>
                <c:pt idx="1">
                  <c:v>892</c:v>
                </c:pt>
                <c:pt idx="2">
                  <c:v>892</c:v>
                </c:pt>
                <c:pt idx="3">
                  <c:v>892</c:v>
                </c:pt>
                <c:pt idx="4">
                  <c:v>939</c:v>
                </c:pt>
                <c:pt idx="5">
                  <c:v>1526</c:v>
                </c:pt>
                <c:pt idx="6">
                  <c:v>1995</c:v>
                </c:pt>
                <c:pt idx="7">
                  <c:v>2348</c:v>
                </c:pt>
                <c:pt idx="8">
                  <c:v>2700</c:v>
                </c:pt>
                <c:pt idx="9">
                  <c:v>2935</c:v>
                </c:pt>
                <c:pt idx="10">
                  <c:v>3522</c:v>
                </c:pt>
                <c:pt idx="11">
                  <c:v>4085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40-4627-997A-990AB655E9A5}"/>
            </c:ext>
          </c:extLst>
        </c:ser>
        <c:ser>
          <c:idx val="1"/>
          <c:order val="1"/>
          <c:tx>
            <c:strRef>
              <c:f>Downshift!$X$10</c:f>
              <c:strCache>
                <c:ptCount val="1"/>
                <c:pt idx="0">
                  <c:v>5&gt;4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Downshift!$T$11:$T$22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Downshift!$V$11:$V$22</c:f>
              <c:numCache>
                <c:formatCode>General</c:formatCode>
                <c:ptCount val="12"/>
                <c:pt idx="0">
                  <c:v>985</c:v>
                </c:pt>
                <c:pt idx="1">
                  <c:v>985</c:v>
                </c:pt>
                <c:pt idx="2">
                  <c:v>985</c:v>
                </c:pt>
                <c:pt idx="3">
                  <c:v>1044</c:v>
                </c:pt>
                <c:pt idx="4">
                  <c:v>1402</c:v>
                </c:pt>
                <c:pt idx="5">
                  <c:v>2328</c:v>
                </c:pt>
                <c:pt idx="6">
                  <c:v>3283</c:v>
                </c:pt>
                <c:pt idx="7">
                  <c:v>3880</c:v>
                </c:pt>
                <c:pt idx="8">
                  <c:v>4328</c:v>
                </c:pt>
                <c:pt idx="9">
                  <c:v>4552</c:v>
                </c:pt>
                <c:pt idx="10">
                  <c:v>4776</c:v>
                </c:pt>
                <c:pt idx="11">
                  <c:v>5014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40-4627-997A-990AB655E9A5}"/>
            </c:ext>
          </c:extLst>
        </c:ser>
        <c:ser>
          <c:idx val="2"/>
          <c:order val="2"/>
          <c:tx>
            <c:strRef>
              <c:f>Downshift!$Y$10</c:f>
              <c:strCache>
                <c:ptCount val="1"/>
                <c:pt idx="0">
                  <c:v>6&gt;5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Downshift!$T$11:$T$22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Downshift!$W$11:$W$22</c:f>
              <c:numCache>
                <c:formatCode>General</c:formatCode>
                <c:ptCount val="12"/>
                <c:pt idx="0">
                  <c:v>1287</c:v>
                </c:pt>
                <c:pt idx="1">
                  <c:v>1287</c:v>
                </c:pt>
                <c:pt idx="2">
                  <c:v>1287</c:v>
                </c:pt>
                <c:pt idx="3">
                  <c:v>1394</c:v>
                </c:pt>
                <c:pt idx="4">
                  <c:v>1609</c:v>
                </c:pt>
                <c:pt idx="5">
                  <c:v>2467</c:v>
                </c:pt>
                <c:pt idx="6">
                  <c:v>3197</c:v>
                </c:pt>
                <c:pt idx="7">
                  <c:v>4184</c:v>
                </c:pt>
                <c:pt idx="8">
                  <c:v>4935</c:v>
                </c:pt>
                <c:pt idx="9">
                  <c:v>5418</c:v>
                </c:pt>
                <c:pt idx="10">
                  <c:v>5794</c:v>
                </c:pt>
                <c:pt idx="11">
                  <c:v>6116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40-4627-997A-990AB655E9A5}"/>
            </c:ext>
          </c:extLst>
        </c:ser>
        <c:ser>
          <c:idx val="3"/>
          <c:order val="3"/>
          <c:tx>
            <c:strRef>
              <c:f>Downshift!$Z$10</c:f>
              <c:strCache>
                <c:ptCount val="1"/>
                <c:pt idx="0">
                  <c:v>7&gt;6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Downshift!$T$11:$T$22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Downshift!$X$11:$X$22</c:f>
              <c:numCache>
                <c:formatCode>General</c:formatCode>
                <c:ptCount val="12"/>
                <c:pt idx="0">
                  <c:v>1459</c:v>
                </c:pt>
                <c:pt idx="1">
                  <c:v>1459</c:v>
                </c:pt>
                <c:pt idx="2">
                  <c:v>1459</c:v>
                </c:pt>
                <c:pt idx="3">
                  <c:v>1592</c:v>
                </c:pt>
                <c:pt idx="4">
                  <c:v>1822</c:v>
                </c:pt>
                <c:pt idx="5">
                  <c:v>2565</c:v>
                </c:pt>
                <c:pt idx="6">
                  <c:v>3361</c:v>
                </c:pt>
                <c:pt idx="7">
                  <c:v>4334</c:v>
                </c:pt>
                <c:pt idx="8">
                  <c:v>5351</c:v>
                </c:pt>
                <c:pt idx="9">
                  <c:v>5837</c:v>
                </c:pt>
                <c:pt idx="10">
                  <c:v>6235</c:v>
                </c:pt>
                <c:pt idx="11">
                  <c:v>6456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040-4627-997A-990AB655E9A5}"/>
            </c:ext>
          </c:extLst>
        </c:ser>
        <c:ser>
          <c:idx val="4"/>
          <c:order val="4"/>
          <c:tx>
            <c:strRef>
              <c:f>Downshift!$AA$10</c:f>
              <c:strCache>
                <c:ptCount val="1"/>
                <c:pt idx="0">
                  <c:v>8&gt;7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Downshift!$T$11:$T$22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Downshift!$Y$11:$Y$22</c:f>
              <c:numCache>
                <c:formatCode>General</c:formatCode>
                <c:ptCount val="12"/>
                <c:pt idx="0">
                  <c:v>1717</c:v>
                </c:pt>
                <c:pt idx="1">
                  <c:v>1717</c:v>
                </c:pt>
                <c:pt idx="2">
                  <c:v>1717</c:v>
                </c:pt>
                <c:pt idx="3">
                  <c:v>1763</c:v>
                </c:pt>
                <c:pt idx="4">
                  <c:v>2052</c:v>
                </c:pt>
                <c:pt idx="5">
                  <c:v>2888</c:v>
                </c:pt>
                <c:pt idx="6">
                  <c:v>3724</c:v>
                </c:pt>
                <c:pt idx="7">
                  <c:v>4788</c:v>
                </c:pt>
                <c:pt idx="8">
                  <c:v>5700</c:v>
                </c:pt>
                <c:pt idx="9">
                  <c:v>6308</c:v>
                </c:pt>
                <c:pt idx="10">
                  <c:v>6840</c:v>
                </c:pt>
                <c:pt idx="11">
                  <c:v>7220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040-4627-997A-990AB655E9A5}"/>
            </c:ext>
          </c:extLst>
        </c:ser>
        <c:ser>
          <c:idx val="5"/>
          <c:order val="5"/>
          <c:tx>
            <c:strRef>
              <c:f>Downshift!#REF!</c:f>
              <c:strCache>
                <c:ptCount val="1"/>
                <c:pt idx="0">
                  <c:v>#REF!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Downshift!$T$11:$T$22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Downshift!$Z$11:$Z$22</c:f>
              <c:numCache>
                <c:formatCode>General</c:formatCode>
                <c:ptCount val="12"/>
                <c:pt idx="0">
                  <c:v>1753</c:v>
                </c:pt>
                <c:pt idx="1">
                  <c:v>1753</c:v>
                </c:pt>
                <c:pt idx="2">
                  <c:v>1753</c:v>
                </c:pt>
                <c:pt idx="3">
                  <c:v>1848</c:v>
                </c:pt>
                <c:pt idx="4">
                  <c:v>2231</c:v>
                </c:pt>
                <c:pt idx="5">
                  <c:v>2926</c:v>
                </c:pt>
                <c:pt idx="6">
                  <c:v>3684</c:v>
                </c:pt>
                <c:pt idx="7">
                  <c:v>4781</c:v>
                </c:pt>
                <c:pt idx="8">
                  <c:v>5673</c:v>
                </c:pt>
                <c:pt idx="9">
                  <c:v>6438</c:v>
                </c:pt>
                <c:pt idx="10">
                  <c:v>7267</c:v>
                </c:pt>
                <c:pt idx="11">
                  <c:v>7905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040-4627-997A-990AB655E9A5}"/>
            </c:ext>
          </c:extLst>
        </c:ser>
        <c:ser>
          <c:idx val="6"/>
          <c:order val="6"/>
          <c:tx>
            <c:strRef>
              <c:f>Downshift!$AB$10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Downshift!$T$11:$T$22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Downshift!$AA$11:$AA$22</c:f>
              <c:numCache>
                <c:formatCode>General</c:formatCode>
                <c:ptCount val="12"/>
                <c:pt idx="0">
                  <c:v>1725</c:v>
                </c:pt>
                <c:pt idx="1">
                  <c:v>1725</c:v>
                </c:pt>
                <c:pt idx="2">
                  <c:v>1725</c:v>
                </c:pt>
                <c:pt idx="3">
                  <c:v>1775</c:v>
                </c:pt>
                <c:pt idx="4">
                  <c:v>2150</c:v>
                </c:pt>
                <c:pt idx="5">
                  <c:v>2895</c:v>
                </c:pt>
                <c:pt idx="6">
                  <c:v>3600</c:v>
                </c:pt>
                <c:pt idx="7">
                  <c:v>4650</c:v>
                </c:pt>
                <c:pt idx="8">
                  <c:v>5350</c:v>
                </c:pt>
                <c:pt idx="9">
                  <c:v>6050</c:v>
                </c:pt>
                <c:pt idx="10">
                  <c:v>6725</c:v>
                </c:pt>
                <c:pt idx="11">
                  <c:v>7400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040-4627-997A-990AB655E9A5}"/>
            </c:ext>
          </c:extLst>
        </c:ser>
        <c:ser>
          <c:idx val="7"/>
          <c:order val="7"/>
          <c:tx>
            <c:strRef>
              <c:f>Downshift!$AC$10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Downshift!$T$11:$T$22</c:f>
              <c:numCache>
                <c:formatCode>General</c:formatCode>
                <c:ptCount val="12"/>
                <c:pt idx="0">
                  <c:v>9.1</c:v>
                </c:pt>
                <c:pt idx="1">
                  <c:v>15</c:v>
                </c:pt>
                <c:pt idx="2">
                  <c:v>20.100000000000001</c:v>
                </c:pt>
                <c:pt idx="3">
                  <c:v>24.8</c:v>
                </c:pt>
                <c:pt idx="4">
                  <c:v>29.9</c:v>
                </c:pt>
                <c:pt idx="5">
                  <c:v>40.200000000000003</c:v>
                </c:pt>
                <c:pt idx="6">
                  <c:v>50</c:v>
                </c:pt>
                <c:pt idx="7">
                  <c:v>59.8</c:v>
                </c:pt>
                <c:pt idx="8">
                  <c:v>70.099999999999994</c:v>
                </c:pt>
                <c:pt idx="9">
                  <c:v>79.900000000000006</c:v>
                </c:pt>
                <c:pt idx="10">
                  <c:v>90.2</c:v>
                </c:pt>
                <c:pt idx="11">
                  <c:v>100</c:v>
                </c:pt>
              </c:numCache>
            </c:numRef>
          </c:cat>
          <c:val>
            <c:numRef>
              <c:f>Downshift!#REF!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040-4627-997A-990AB655E9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5888847"/>
        <c:axId val="518335695"/>
      </c:lineChart>
      <c:catAx>
        <c:axId val="6658888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335695"/>
        <c:crosses val="autoZero"/>
        <c:auto val="1"/>
        <c:lblAlgn val="ctr"/>
        <c:lblOffset val="100"/>
        <c:noMultiLvlLbl val="0"/>
      </c:catAx>
      <c:valAx>
        <c:axId val="5183356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8888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19</xdr:row>
      <xdr:rowOff>5351</xdr:rowOff>
    </xdr:from>
    <xdr:to>
      <xdr:col>7</xdr:col>
      <xdr:colOff>387747</xdr:colOff>
      <xdr:row>40</xdr:row>
      <xdr:rowOff>29308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DFAF1A4-55E7-42CC-AE95-7594FDB89C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175846</xdr:colOff>
      <xdr:row>18</xdr:row>
      <xdr:rowOff>185614</xdr:rowOff>
    </xdr:from>
    <xdr:to>
      <xdr:col>33</xdr:col>
      <xdr:colOff>1</xdr:colOff>
      <xdr:row>40</xdr:row>
      <xdr:rowOff>48846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DB9301B-E8B0-4EEF-AA7E-31452D7B1B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-1</xdr:colOff>
      <xdr:row>23</xdr:row>
      <xdr:rowOff>38100</xdr:rowOff>
    </xdr:from>
    <xdr:to>
      <xdr:col>9</xdr:col>
      <xdr:colOff>38100</xdr:colOff>
      <xdr:row>41</xdr:row>
      <xdr:rowOff>139700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6ECDC1F-BE26-4DA8-856F-D870E1B74D9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571500</xdr:colOff>
      <xdr:row>23</xdr:row>
      <xdr:rowOff>38100</xdr:rowOff>
    </xdr:from>
    <xdr:to>
      <xdr:col>18</xdr:col>
      <xdr:colOff>0</xdr:colOff>
      <xdr:row>41</xdr:row>
      <xdr:rowOff>177800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BE83C08-A90D-4977-B457-911725526F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584200</xdr:colOff>
      <xdr:row>23</xdr:row>
      <xdr:rowOff>25400</xdr:rowOff>
    </xdr:from>
    <xdr:to>
      <xdr:col>27</xdr:col>
      <xdr:colOff>50800</xdr:colOff>
      <xdr:row>41</xdr:row>
      <xdr:rowOff>177800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2EC3143-4BA7-41D5-A077-393B3E47BA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89812-291B-4001-8F42-40A72FD8C57F}">
  <dimension ref="A1:AW47"/>
  <sheetViews>
    <sheetView tabSelected="1" topLeftCell="A3" zoomScale="65" zoomScaleNormal="60" workbookViewId="0">
      <selection activeCell="AW37" sqref="AW37"/>
    </sheetView>
  </sheetViews>
  <sheetFormatPr defaultRowHeight="14.5" x14ac:dyDescent="0.35"/>
  <cols>
    <col min="1" max="1" width="6.54296875" customWidth="1"/>
    <col min="2" max="2" width="5.54296875" bestFit="1" customWidth="1"/>
    <col min="3" max="3" width="6" customWidth="1"/>
    <col min="4" max="4" width="5.54296875" bestFit="1" customWidth="1"/>
    <col min="5" max="5" width="7.26953125" customWidth="1"/>
    <col min="6" max="8" width="5.54296875" bestFit="1" customWidth="1"/>
    <col min="9" max="9" width="6.453125" customWidth="1"/>
    <col min="10" max="10" width="6.7265625" bestFit="1" customWidth="1"/>
    <col min="11" max="11" width="5.26953125" customWidth="1"/>
    <col min="12" max="14" width="5.54296875" bestFit="1" customWidth="1"/>
    <col min="15" max="15" width="6" customWidth="1"/>
    <col min="16" max="16" width="5.54296875" bestFit="1" customWidth="1"/>
    <col min="17" max="17" width="6.08984375" bestFit="1" customWidth="1"/>
    <col min="18" max="18" width="5.6328125" customWidth="1"/>
    <col min="19" max="19" width="5.54296875" customWidth="1"/>
    <col min="20" max="24" width="5.36328125" bestFit="1" customWidth="1"/>
    <col min="25" max="25" width="2.7265625" style="16" customWidth="1"/>
    <col min="26" max="26" width="6.08984375" bestFit="1" customWidth="1"/>
    <col min="27" max="27" width="4.26953125" bestFit="1" customWidth="1"/>
    <col min="28" max="28" width="5.54296875" customWidth="1"/>
    <col min="29" max="33" width="5.36328125" bestFit="1" customWidth="1"/>
    <col min="34" max="34" width="6.08984375" bestFit="1" customWidth="1"/>
    <col min="35" max="35" width="4.453125" customWidth="1"/>
    <col min="36" max="36" width="4.6328125" customWidth="1"/>
    <col min="37" max="38" width="5.36328125" bestFit="1" customWidth="1"/>
    <col min="39" max="39" width="4.81640625" bestFit="1" customWidth="1"/>
    <col min="40" max="40" width="7.1796875" bestFit="1" customWidth="1"/>
    <col min="41" max="41" width="5.36328125" bestFit="1" customWidth="1"/>
    <col min="42" max="42" width="6.08984375" bestFit="1" customWidth="1"/>
    <col min="43" max="43" width="4.81640625" customWidth="1"/>
    <col min="44" max="48" width="4.81640625" bestFit="1" customWidth="1"/>
    <col min="49" max="49" width="7.1796875" bestFit="1" customWidth="1"/>
  </cols>
  <sheetData>
    <row r="1" spans="1:49" x14ac:dyDescent="0.35">
      <c r="A1" s="1" t="s">
        <v>48</v>
      </c>
      <c r="G1" s="3"/>
      <c r="I1" s="5" t="s">
        <v>24</v>
      </c>
      <c r="J1" s="4" t="s">
        <v>43</v>
      </c>
      <c r="K1" s="5" t="s">
        <v>22</v>
      </c>
      <c r="M1" t="s">
        <v>51</v>
      </c>
    </row>
    <row r="2" spans="1:49" x14ac:dyDescent="0.35">
      <c r="A2" s="12"/>
      <c r="B2" s="13"/>
      <c r="C2" s="13"/>
      <c r="D2" s="15" t="s">
        <v>47</v>
      </c>
      <c r="E2" s="13"/>
      <c r="F2" s="13"/>
      <c r="G2" s="14"/>
      <c r="H2" s="13"/>
      <c r="I2" s="5" t="s">
        <v>25</v>
      </c>
      <c r="J2" s="5" t="s">
        <v>44</v>
      </c>
      <c r="K2" s="5" t="s">
        <v>23</v>
      </c>
      <c r="O2" t="s">
        <v>45</v>
      </c>
    </row>
    <row r="3" spans="1:49" ht="28.5" x14ac:dyDescent="0.65">
      <c r="A3" s="11">
        <v>1</v>
      </c>
      <c r="B3" s="11">
        <v>2</v>
      </c>
      <c r="C3" s="11">
        <v>3</v>
      </c>
      <c r="D3" s="11">
        <v>4</v>
      </c>
      <c r="E3" s="11">
        <v>5</v>
      </c>
      <c r="F3" s="11">
        <v>6</v>
      </c>
      <c r="G3" s="11">
        <v>7</v>
      </c>
      <c r="H3" s="11">
        <v>8</v>
      </c>
      <c r="I3" s="5">
        <v>3.42</v>
      </c>
      <c r="J3" s="5">
        <v>641</v>
      </c>
      <c r="K3" s="5">
        <v>31.5</v>
      </c>
      <c r="O3" s="17"/>
      <c r="P3" s="1"/>
      <c r="Q3" s="1"/>
      <c r="AB3" s="17"/>
    </row>
    <row r="4" spans="1:49" ht="33.5" x14ac:dyDescent="0.75">
      <c r="A4" s="6">
        <v>4.71</v>
      </c>
      <c r="B4" s="6">
        <v>3.14</v>
      </c>
      <c r="C4" s="6">
        <v>2.1</v>
      </c>
      <c r="D4" s="6">
        <v>1.67</v>
      </c>
      <c r="E4" s="6">
        <v>1.28</v>
      </c>
      <c r="F4" s="6">
        <v>1</v>
      </c>
      <c r="G4" s="6">
        <v>0.84</v>
      </c>
      <c r="H4" s="6">
        <v>0.67</v>
      </c>
      <c r="I4" s="3"/>
      <c r="J4" s="3"/>
      <c r="K4" s="3"/>
      <c r="N4" s="19" t="s">
        <v>50</v>
      </c>
      <c r="O4" s="18"/>
      <c r="AB4" s="20" t="s">
        <v>49</v>
      </c>
    </row>
    <row r="5" spans="1:49" x14ac:dyDescent="0.35">
      <c r="C5" s="1" t="s">
        <v>26</v>
      </c>
      <c r="D5" s="1"/>
      <c r="E5" s="1"/>
      <c r="F5" s="1"/>
      <c r="K5" s="1"/>
      <c r="L5" s="1" t="s">
        <v>36</v>
      </c>
      <c r="M5" s="1"/>
      <c r="S5" s="1"/>
      <c r="T5" s="1" t="s">
        <v>38</v>
      </c>
      <c r="AB5" s="1" t="s">
        <v>37</v>
      </c>
      <c r="AD5" s="1"/>
      <c r="AG5" s="1"/>
      <c r="AJ5" s="1"/>
      <c r="AK5" s="1" t="s">
        <v>36</v>
      </c>
      <c r="AN5" s="1"/>
      <c r="AR5" s="1"/>
      <c r="AS5" s="1" t="s">
        <v>38</v>
      </c>
    </row>
    <row r="6" spans="1:49" x14ac:dyDescent="0.35">
      <c r="A6" t="s">
        <v>46</v>
      </c>
      <c r="B6" s="8" t="s">
        <v>33</v>
      </c>
      <c r="C6" s="7" t="s">
        <v>28</v>
      </c>
      <c r="D6" s="7" t="s">
        <v>27</v>
      </c>
      <c r="E6" s="7" t="s">
        <v>29</v>
      </c>
      <c r="F6" s="7" t="s">
        <v>30</v>
      </c>
      <c r="G6" s="7" t="s">
        <v>31</v>
      </c>
      <c r="H6" s="7" t="s">
        <v>32</v>
      </c>
      <c r="I6" s="7" t="s">
        <v>46</v>
      </c>
      <c r="J6" s="8" t="s">
        <v>33</v>
      </c>
      <c r="K6" s="7" t="s">
        <v>28</v>
      </c>
      <c r="L6" s="7" t="s">
        <v>27</v>
      </c>
      <c r="M6" s="7" t="s">
        <v>29</v>
      </c>
      <c r="N6" s="7" t="s">
        <v>30</v>
      </c>
      <c r="O6" s="7" t="s">
        <v>31</v>
      </c>
      <c r="P6" s="7" t="s">
        <v>32</v>
      </c>
      <c r="Q6" s="7" t="s">
        <v>46</v>
      </c>
      <c r="R6" s="8" t="s">
        <v>33</v>
      </c>
      <c r="S6" s="7" t="s">
        <v>28</v>
      </c>
      <c r="T6" s="7" t="s">
        <v>27</v>
      </c>
      <c r="U6" s="7" t="s">
        <v>29</v>
      </c>
      <c r="V6" s="7" t="s">
        <v>30</v>
      </c>
      <c r="W6" s="7" t="s">
        <v>31</v>
      </c>
      <c r="X6" s="7" t="s">
        <v>32</v>
      </c>
      <c r="Z6" s="7" t="s">
        <v>46</v>
      </c>
      <c r="AA6" s="7" t="s">
        <v>20</v>
      </c>
      <c r="AB6" s="7" t="s">
        <v>19</v>
      </c>
      <c r="AC6" s="7" t="s">
        <v>18</v>
      </c>
      <c r="AD6" s="7" t="s">
        <v>17</v>
      </c>
      <c r="AE6" s="7" t="s">
        <v>16</v>
      </c>
      <c r="AF6" s="7" t="s">
        <v>15</v>
      </c>
      <c r="AG6" s="8" t="s">
        <v>14</v>
      </c>
      <c r="AH6" s="7" t="s">
        <v>46</v>
      </c>
      <c r="AI6" s="7" t="s">
        <v>20</v>
      </c>
      <c r="AJ6" s="7" t="s">
        <v>19</v>
      </c>
      <c r="AK6" s="7" t="s">
        <v>18</v>
      </c>
      <c r="AL6" s="7" t="s">
        <v>17</v>
      </c>
      <c r="AM6" s="7" t="s">
        <v>16</v>
      </c>
      <c r="AN6" s="7" t="s">
        <v>15</v>
      </c>
      <c r="AO6" s="8" t="s">
        <v>14</v>
      </c>
      <c r="AP6" s="7" t="s">
        <v>46</v>
      </c>
      <c r="AQ6" s="7" t="s">
        <v>20</v>
      </c>
      <c r="AR6" s="7" t="s">
        <v>19</v>
      </c>
      <c r="AS6" s="7" t="s">
        <v>18</v>
      </c>
      <c r="AT6" s="7" t="s">
        <v>17</v>
      </c>
      <c r="AU6" s="7" t="s">
        <v>16</v>
      </c>
      <c r="AV6" s="7" t="s">
        <v>15</v>
      </c>
      <c r="AW6" s="8" t="s">
        <v>14</v>
      </c>
    </row>
    <row r="7" spans="1:49" ht="15.5" x14ac:dyDescent="0.35">
      <c r="A7" s="7">
        <v>9.1</v>
      </c>
      <c r="B7" s="2">
        <v>290</v>
      </c>
      <c r="C7" s="2">
        <v>465</v>
      </c>
      <c r="D7" s="2">
        <v>740</v>
      </c>
      <c r="E7" s="2">
        <v>965</v>
      </c>
      <c r="F7" s="2">
        <v>1290</v>
      </c>
      <c r="G7" s="2">
        <v>1600</v>
      </c>
      <c r="H7" s="2">
        <v>1900</v>
      </c>
      <c r="I7" s="7">
        <f t="shared" ref="I7:I18" si="0">A7</f>
        <v>9.1</v>
      </c>
      <c r="J7" s="6">
        <f>TRUNC(((B7/I3)*60)/J3)</f>
        <v>7</v>
      </c>
      <c r="K7" s="6">
        <f>TRUNC(((C7/I3)*60)/J3)</f>
        <v>12</v>
      </c>
      <c r="L7" s="6">
        <f>TRUNC(((D7/I3)*60)/J3)</f>
        <v>20</v>
      </c>
      <c r="M7" s="6">
        <f>TRUNC(((E7/I3)*60)/J3)</f>
        <v>26</v>
      </c>
      <c r="N7" s="6">
        <f>TRUNC(((F7/I3)*60)/J3)</f>
        <v>35</v>
      </c>
      <c r="O7" s="6">
        <f>TRUNC(((G7/I3)*60)/J3)</f>
        <v>43</v>
      </c>
      <c r="P7" s="6">
        <f>TRUNC(((H7/I3)*60)/J3)</f>
        <v>52</v>
      </c>
      <c r="Q7" s="7">
        <f t="shared" ref="Q7:Q18" si="1">I7</f>
        <v>9.1</v>
      </c>
      <c r="R7" s="6">
        <f>TRUNC(B7*A4)</f>
        <v>1365</v>
      </c>
      <c r="S7" s="6">
        <f>TRUNC(C7*B4)</f>
        <v>1460</v>
      </c>
      <c r="T7" s="6">
        <f>TRUNC(D7*C4)</f>
        <v>1554</v>
      </c>
      <c r="U7" s="6">
        <f>TRUNC(E7*D4)</f>
        <v>1611</v>
      </c>
      <c r="V7" s="6">
        <f>TRUNC(F7*E4)</f>
        <v>1651</v>
      </c>
      <c r="W7" s="6">
        <f>TRUNC(G7*F4)</f>
        <v>1600</v>
      </c>
      <c r="X7" s="6">
        <f>TRUNC(H7*G4)</f>
        <v>1596</v>
      </c>
      <c r="Z7" s="7">
        <v>9.1</v>
      </c>
      <c r="AA7" s="2">
        <v>190</v>
      </c>
      <c r="AB7" s="2">
        <v>330</v>
      </c>
      <c r="AC7" s="2">
        <v>600</v>
      </c>
      <c r="AD7" s="2">
        <v>825</v>
      </c>
      <c r="AE7" s="2">
        <v>1130</v>
      </c>
      <c r="AF7" s="2">
        <v>1375</v>
      </c>
      <c r="AG7" s="2">
        <v>1725</v>
      </c>
      <c r="AH7" s="7">
        <v>9.1</v>
      </c>
      <c r="AI7" s="6">
        <f>TRUNC(((AA7/I3)*60)/J3)</f>
        <v>5</v>
      </c>
      <c r="AJ7" s="6">
        <f>TRUNC(((AB7/I3)*60)/J3)</f>
        <v>9</v>
      </c>
      <c r="AK7" s="6">
        <f>TRUNC(((AC7/I3)*60)/J3)</f>
        <v>16</v>
      </c>
      <c r="AL7" s="6">
        <f>TRUNC(((AD7/I3)*60)/J3)</f>
        <v>22</v>
      </c>
      <c r="AM7" s="6">
        <f>TRUNC(((AE7/I3)*60)/J3)</f>
        <v>30</v>
      </c>
      <c r="AN7" s="6">
        <f>TRUNC(((AF7/I3)*60)/J3)</f>
        <v>37</v>
      </c>
      <c r="AO7" s="6">
        <f>TRUNC(((AG7/I3)*60)/J3)</f>
        <v>47</v>
      </c>
      <c r="AP7" s="7">
        <f t="shared" ref="AP7:AP18" si="2">AH7</f>
        <v>9.1</v>
      </c>
      <c r="AQ7" s="6">
        <f>TRUNC(AA7*A4)</f>
        <v>894</v>
      </c>
      <c r="AR7" s="6">
        <f>TRUNC(AB7*B4)</f>
        <v>1036</v>
      </c>
      <c r="AS7" s="6">
        <f>TRUNC(AC7*C4)</f>
        <v>1260</v>
      </c>
      <c r="AT7" s="6">
        <f>TRUNC(AD7*D4)</f>
        <v>1377</v>
      </c>
      <c r="AU7" s="6">
        <f>TRUNC(AE7*E4)</f>
        <v>1446</v>
      </c>
      <c r="AV7" s="6">
        <f>TRUNC(AF7*F4)</f>
        <v>1375</v>
      </c>
      <c r="AW7" s="6">
        <f>TRUNC(AG7*G4)</f>
        <v>1449</v>
      </c>
    </row>
    <row r="8" spans="1:49" ht="15.5" x14ac:dyDescent="0.35">
      <c r="A8" s="7">
        <v>15</v>
      </c>
      <c r="B8" s="2">
        <v>290</v>
      </c>
      <c r="C8" s="2">
        <v>485</v>
      </c>
      <c r="D8" s="2">
        <v>790</v>
      </c>
      <c r="E8" s="2">
        <v>1000</v>
      </c>
      <c r="F8" s="2">
        <v>1320</v>
      </c>
      <c r="G8" s="2">
        <v>1650</v>
      </c>
      <c r="H8" s="2">
        <v>1900</v>
      </c>
      <c r="I8" s="7">
        <f t="shared" si="0"/>
        <v>15</v>
      </c>
      <c r="J8" s="6">
        <f>TRUNC(((B8/I3)*60)/J3)</f>
        <v>7</v>
      </c>
      <c r="K8" s="6">
        <f>TRUNC(((C8/I3)*60)/J3)</f>
        <v>13</v>
      </c>
      <c r="L8" s="6">
        <f>TRUNC(((D8/I3)*60)/J3)</f>
        <v>21</v>
      </c>
      <c r="M8" s="6">
        <f>TRUNC(((E8/I3)*60)/J3)</f>
        <v>27</v>
      </c>
      <c r="N8" s="6">
        <f>TRUNC(((F8/I3)*60)/J3)</f>
        <v>36</v>
      </c>
      <c r="O8" s="6">
        <f>TRUNC(((G8/I3)*60)/J3)</f>
        <v>45</v>
      </c>
      <c r="P8" s="6">
        <f>TRUNC(((H8/I3)*60)/J3)</f>
        <v>52</v>
      </c>
      <c r="Q8" s="7">
        <f t="shared" si="1"/>
        <v>15</v>
      </c>
      <c r="R8" s="6">
        <f>TRUNC(B8*A4)</f>
        <v>1365</v>
      </c>
      <c r="S8" s="6">
        <f>TRUNC(C8*B4)</f>
        <v>1522</v>
      </c>
      <c r="T8" s="6">
        <f>TRUNC(D8*C4)</f>
        <v>1659</v>
      </c>
      <c r="U8" s="6">
        <f>TRUNC(E8*D4)</f>
        <v>1670</v>
      </c>
      <c r="V8" s="6">
        <f>TRUNC(F8*E4)</f>
        <v>1689</v>
      </c>
      <c r="W8" s="6">
        <f>TRUNC(G8*F4)</f>
        <v>1650</v>
      </c>
      <c r="X8" s="6">
        <f>TRUNC(H8*G4)</f>
        <v>1596</v>
      </c>
      <c r="Z8" s="7">
        <v>15</v>
      </c>
      <c r="AA8" s="2">
        <v>190</v>
      </c>
      <c r="AB8" s="2">
        <v>330</v>
      </c>
      <c r="AC8" s="2">
        <v>600</v>
      </c>
      <c r="AD8" s="2">
        <v>825</v>
      </c>
      <c r="AE8" s="2">
        <v>1130</v>
      </c>
      <c r="AF8" s="2">
        <v>1375</v>
      </c>
      <c r="AG8" s="2">
        <v>1725</v>
      </c>
      <c r="AH8" s="7">
        <v>15</v>
      </c>
      <c r="AI8" s="6">
        <f>TRUNC(((AA8/I3)*60)/J3)</f>
        <v>5</v>
      </c>
      <c r="AJ8" s="6">
        <f>TRUNC(((AB8/I3)*60)/J3)</f>
        <v>9</v>
      </c>
      <c r="AK8" s="6">
        <f>TRUNC(((AC8/I3)*60)/J3)</f>
        <v>16</v>
      </c>
      <c r="AL8" s="6">
        <f>TRUNC(((AD8/I3)*60)/J3)</f>
        <v>22</v>
      </c>
      <c r="AM8" s="6">
        <f>TRUNC(((AE8/I3)*60)/J3)</f>
        <v>30</v>
      </c>
      <c r="AN8" s="6">
        <f>TRUNC(((AF8/I3)*60)/J3)</f>
        <v>37</v>
      </c>
      <c r="AO8" s="6">
        <f>TRUNC(((AG8/I3)*60)/J3)</f>
        <v>47</v>
      </c>
      <c r="AP8" s="7">
        <f t="shared" si="2"/>
        <v>15</v>
      </c>
      <c r="AQ8" s="6">
        <f>TRUNC(AA8*A4)</f>
        <v>894</v>
      </c>
      <c r="AR8" s="6">
        <f>TRUNC(AB8*B4)</f>
        <v>1036</v>
      </c>
      <c r="AS8" s="6">
        <f>TRUNC(AC8*C4)</f>
        <v>1260</v>
      </c>
      <c r="AT8" s="6">
        <f>TRUNC(AD8*D4)</f>
        <v>1377</v>
      </c>
      <c r="AU8" s="6">
        <f>TRUNC(AE8*E4)</f>
        <v>1446</v>
      </c>
      <c r="AV8" s="6">
        <f>TRUNC(AF8*F4)</f>
        <v>1375</v>
      </c>
      <c r="AW8" s="6">
        <f>TRUNC(AG8*G4)</f>
        <v>1449</v>
      </c>
    </row>
    <row r="9" spans="1:49" ht="15.5" x14ac:dyDescent="0.35">
      <c r="A9" s="7">
        <v>20.100000000000001</v>
      </c>
      <c r="B9" s="2">
        <v>315</v>
      </c>
      <c r="C9" s="2">
        <v>560</v>
      </c>
      <c r="D9" s="2">
        <v>920</v>
      </c>
      <c r="E9" s="2">
        <v>1195</v>
      </c>
      <c r="F9" s="2">
        <v>1520</v>
      </c>
      <c r="G9" s="2">
        <v>1925</v>
      </c>
      <c r="H9" s="2">
        <v>2175</v>
      </c>
      <c r="I9" s="7">
        <f t="shared" si="0"/>
        <v>20.100000000000001</v>
      </c>
      <c r="J9" s="6">
        <f>TRUNC(((B9/I3)*60)/J3)</f>
        <v>8</v>
      </c>
      <c r="K9" s="6">
        <f>TRUNC(((C9/I3)*60)/J3)</f>
        <v>15</v>
      </c>
      <c r="L9" s="6">
        <f>TRUNC(((D9/I3)*60)/J3)</f>
        <v>25</v>
      </c>
      <c r="M9" s="6">
        <f>TRUNC(((E9/I3)*60)/J3)</f>
        <v>32</v>
      </c>
      <c r="N9" s="6">
        <f>TRUNC(((F9/I3)*60)/J3)</f>
        <v>41</v>
      </c>
      <c r="O9" s="6">
        <f>TRUNC(((G9/I3)*60)/J3)</f>
        <v>52</v>
      </c>
      <c r="P9" s="6">
        <f>TRUNC(((H9/I3)*60)/J3)</f>
        <v>59</v>
      </c>
      <c r="Q9" s="7">
        <f t="shared" si="1"/>
        <v>20.100000000000001</v>
      </c>
      <c r="R9" s="6">
        <f>TRUNC(B9*A4)</f>
        <v>1483</v>
      </c>
      <c r="S9" s="6">
        <f>TRUNC(C9*B4)</f>
        <v>1758</v>
      </c>
      <c r="T9" s="6">
        <f>TRUNC(D9*C4)</f>
        <v>1932</v>
      </c>
      <c r="U9" s="6">
        <f>TRUNC(E9*D4)</f>
        <v>1995</v>
      </c>
      <c r="V9" s="6">
        <f>TRUNC(F9*E4)</f>
        <v>1945</v>
      </c>
      <c r="W9" s="6">
        <f>TRUNC(G9*F4)</f>
        <v>1925</v>
      </c>
      <c r="X9" s="6">
        <f>TRUNC(H9*G4)</f>
        <v>1827</v>
      </c>
      <c r="Z9" s="7">
        <v>20.100000000000001</v>
      </c>
      <c r="AA9" s="2">
        <v>190</v>
      </c>
      <c r="AB9" s="2">
        <v>330</v>
      </c>
      <c r="AC9" s="2">
        <v>600</v>
      </c>
      <c r="AD9" s="2">
        <v>825</v>
      </c>
      <c r="AE9" s="2">
        <v>1130</v>
      </c>
      <c r="AF9" s="2">
        <v>1375</v>
      </c>
      <c r="AG9" s="2">
        <v>1725</v>
      </c>
      <c r="AH9" s="7">
        <v>20.100000000000001</v>
      </c>
      <c r="AI9" s="6">
        <f>TRUNC(((AA9/I3)*60)/J3)</f>
        <v>5</v>
      </c>
      <c r="AJ9" s="6">
        <f>TRUNC(((AB9/I3)*60)/J3)</f>
        <v>9</v>
      </c>
      <c r="AK9" s="6">
        <f>TRUNC(((AC9/I3)*60)/J3)</f>
        <v>16</v>
      </c>
      <c r="AL9" s="6">
        <f>TRUNC(((AD9/I3)*60)/J3)</f>
        <v>22</v>
      </c>
      <c r="AM9" s="6">
        <f>TRUNC(((AE9/I3)*60)/J3)</f>
        <v>30</v>
      </c>
      <c r="AN9" s="6">
        <f>TRUNC(((AF9/I3)*60)/J3)</f>
        <v>37</v>
      </c>
      <c r="AO9" s="6">
        <f>TRUNC(((AG9/I3)*60)/J3)</f>
        <v>47</v>
      </c>
      <c r="AP9" s="7">
        <f t="shared" si="2"/>
        <v>20.100000000000001</v>
      </c>
      <c r="AQ9" s="6">
        <f>TRUNC(AA9*A4)</f>
        <v>894</v>
      </c>
      <c r="AR9" s="6">
        <f>TRUNC(AB9*B4)</f>
        <v>1036</v>
      </c>
      <c r="AS9" s="6">
        <f>TRUNC(AC9*C4)</f>
        <v>1260</v>
      </c>
      <c r="AT9" s="6">
        <f>TRUNC(AD9*D4)</f>
        <v>1377</v>
      </c>
      <c r="AU9" s="6">
        <f>TRUNC(AE9*E4)</f>
        <v>1446</v>
      </c>
      <c r="AV9" s="6">
        <f>TRUNC(AF9*F4)</f>
        <v>1375</v>
      </c>
      <c r="AW9" s="6">
        <f>TRUNC(AG9*G4)</f>
        <v>1449</v>
      </c>
    </row>
    <row r="10" spans="1:49" ht="15.5" x14ac:dyDescent="0.35">
      <c r="A10" s="7">
        <v>24.8</v>
      </c>
      <c r="B10" s="2">
        <v>370</v>
      </c>
      <c r="C10" s="2">
        <v>655</v>
      </c>
      <c r="D10" s="2">
        <v>1115</v>
      </c>
      <c r="E10" s="2">
        <v>1425</v>
      </c>
      <c r="F10" s="2">
        <v>1865</v>
      </c>
      <c r="G10" s="2">
        <v>2320</v>
      </c>
      <c r="H10" s="2">
        <v>2750</v>
      </c>
      <c r="I10" s="7">
        <f t="shared" si="0"/>
        <v>24.8</v>
      </c>
      <c r="J10" s="6">
        <f>TRUNC(((B10/I3)*60)/J3)</f>
        <v>10</v>
      </c>
      <c r="K10" s="6">
        <f>TRUNC(((C10/I3)*60)/J3)</f>
        <v>17</v>
      </c>
      <c r="L10" s="6">
        <f>TRUNC(((D10/I3)*60)/J3)</f>
        <v>30</v>
      </c>
      <c r="M10" s="6">
        <f>TRUNC(((E10/I3)*60)/J3)</f>
        <v>39</v>
      </c>
      <c r="N10" s="6">
        <f>TRUNC(((F10/I3)*60)/J3)</f>
        <v>51</v>
      </c>
      <c r="O10" s="6">
        <f>TRUNC(((G10/I3)*60)/J3)</f>
        <v>63</v>
      </c>
      <c r="P10" s="6">
        <f>TRUNC(((H10/I3)*60)/J3)</f>
        <v>75</v>
      </c>
      <c r="Q10" s="7">
        <f t="shared" si="1"/>
        <v>24.8</v>
      </c>
      <c r="R10" s="6">
        <f>TRUNC(B10*A4)</f>
        <v>1742</v>
      </c>
      <c r="S10" s="6">
        <f>TRUNC(C10*B4)</f>
        <v>2056</v>
      </c>
      <c r="T10" s="6">
        <f>TRUNC(D10*C4)</f>
        <v>2341</v>
      </c>
      <c r="U10" s="6">
        <f>TRUNC(E10*D4)</f>
        <v>2379</v>
      </c>
      <c r="V10" s="6">
        <f>TRUNC(F10*E4)</f>
        <v>2387</v>
      </c>
      <c r="W10" s="6">
        <f>TRUNC(G10*F4)</f>
        <v>2320</v>
      </c>
      <c r="X10" s="6">
        <f>TRUNC(H10*G4)</f>
        <v>2310</v>
      </c>
      <c r="Z10" s="7">
        <v>24.8</v>
      </c>
      <c r="AA10" s="2">
        <v>190</v>
      </c>
      <c r="AB10" s="2">
        <v>350</v>
      </c>
      <c r="AC10" s="2">
        <v>650</v>
      </c>
      <c r="AD10" s="2">
        <v>900</v>
      </c>
      <c r="AE10" s="2">
        <v>1160</v>
      </c>
      <c r="AF10" s="2">
        <v>1450</v>
      </c>
      <c r="AG10" s="2">
        <v>1775</v>
      </c>
      <c r="AH10" s="7">
        <v>24.8</v>
      </c>
      <c r="AI10" s="6">
        <f>TRUNC(((AA10/I3)*60)/J3)</f>
        <v>5</v>
      </c>
      <c r="AJ10" s="6">
        <f>TRUNC(((AB10/I3)*60)/J3)</f>
        <v>9</v>
      </c>
      <c r="AK10" s="6">
        <f>TRUNC(((AC10/I3)*60)/J3)</f>
        <v>17</v>
      </c>
      <c r="AL10" s="6">
        <f>TRUNC(((AD10/I3)*60)/J3)</f>
        <v>24</v>
      </c>
      <c r="AM10" s="6">
        <f>TRUNC(((AE10/I3)*60)/J3)</f>
        <v>31</v>
      </c>
      <c r="AN10" s="6">
        <f>TRUNC(((AF10/I3)*60)/J3)</f>
        <v>39</v>
      </c>
      <c r="AO10" s="6">
        <f>TRUNC(((AG10/I3)*60)/J3)</f>
        <v>48</v>
      </c>
      <c r="AP10" s="7">
        <f t="shared" si="2"/>
        <v>24.8</v>
      </c>
      <c r="AQ10" s="6">
        <f>TRUNC(AA10*A4)</f>
        <v>894</v>
      </c>
      <c r="AR10" s="6">
        <f>TRUNC(AB10*B4)</f>
        <v>1099</v>
      </c>
      <c r="AS10" s="6">
        <f>TRUNC(AC10*C4)</f>
        <v>1365</v>
      </c>
      <c r="AT10" s="6">
        <f>TRUNC(AD10*D4)</f>
        <v>1503</v>
      </c>
      <c r="AU10" s="6">
        <f>TRUNC(AE10*E4)</f>
        <v>1484</v>
      </c>
      <c r="AV10" s="6">
        <f>TRUNC(AF10*F4)</f>
        <v>1450</v>
      </c>
      <c r="AW10" s="6">
        <f>TRUNC(AG10*G4)</f>
        <v>1491</v>
      </c>
    </row>
    <row r="11" spans="1:49" ht="15.5" x14ac:dyDescent="0.35">
      <c r="A11" s="7">
        <v>29.9</v>
      </c>
      <c r="B11" s="2">
        <v>485</v>
      </c>
      <c r="C11" s="2">
        <v>825</v>
      </c>
      <c r="D11" s="2">
        <v>1350</v>
      </c>
      <c r="E11" s="2">
        <v>1715</v>
      </c>
      <c r="F11" s="2">
        <v>2200</v>
      </c>
      <c r="G11" s="2">
        <v>2800</v>
      </c>
      <c r="H11" s="2">
        <v>3325</v>
      </c>
      <c r="I11" s="7">
        <f t="shared" si="0"/>
        <v>29.9</v>
      </c>
      <c r="J11" s="6">
        <f>TRUNC(((B11/I3)*60)/J3)</f>
        <v>13</v>
      </c>
      <c r="K11" s="6">
        <f>TRUNC(((C11/I3)*60)/J3)</f>
        <v>22</v>
      </c>
      <c r="L11" s="6">
        <f>TRUNC(((D11/I3)*60)/J3)</f>
        <v>36</v>
      </c>
      <c r="M11" s="6">
        <f>TRUNC(((E11/I3)*60)/J3)</f>
        <v>46</v>
      </c>
      <c r="N11" s="6">
        <f>TRUNC(((F11/I3)*60)/J3)</f>
        <v>60</v>
      </c>
      <c r="O11" s="6">
        <f>TRUNC(((G11/I3)*60)/J3)</f>
        <v>76</v>
      </c>
      <c r="P11" s="6">
        <f>TRUNC(((H11/I3)*60)/J3)</f>
        <v>91</v>
      </c>
      <c r="Q11" s="7">
        <f t="shared" si="1"/>
        <v>29.9</v>
      </c>
      <c r="R11" s="6">
        <f>TRUNC(B11*A4)</f>
        <v>2284</v>
      </c>
      <c r="S11" s="6">
        <f>TRUNC(C11*B4)</f>
        <v>2590</v>
      </c>
      <c r="T11" s="6">
        <f>TRUNC(D11*C4)</f>
        <v>2835</v>
      </c>
      <c r="U11" s="6">
        <f>TRUNC(E11*D4)</f>
        <v>2864</v>
      </c>
      <c r="V11" s="6">
        <f>TRUNC(F11*E4)</f>
        <v>2816</v>
      </c>
      <c r="W11" s="6">
        <f>TRUNC(G11*F4)</f>
        <v>2800</v>
      </c>
      <c r="X11" s="6">
        <f>TRUNC(H11*G4)</f>
        <v>2793</v>
      </c>
      <c r="Z11" s="7">
        <v>29.9</v>
      </c>
      <c r="AA11" s="2">
        <v>200</v>
      </c>
      <c r="AB11" s="2">
        <v>470</v>
      </c>
      <c r="AC11" s="2">
        <v>750</v>
      </c>
      <c r="AD11" s="2">
        <v>1030</v>
      </c>
      <c r="AE11" s="2">
        <v>1350</v>
      </c>
      <c r="AF11" s="2">
        <v>1750</v>
      </c>
      <c r="AG11" s="2">
        <v>2150</v>
      </c>
      <c r="AH11" s="7">
        <v>29.9</v>
      </c>
      <c r="AI11" s="6">
        <f>TRUNC(((AA11/I3)*60)/J3)</f>
        <v>5</v>
      </c>
      <c r="AJ11" s="6">
        <f>TRUNC(((AB11/I3)*60)/J3)</f>
        <v>12</v>
      </c>
      <c r="AK11" s="6">
        <f>TRUNC(((AC11/I3)*60)/J3)</f>
        <v>20</v>
      </c>
      <c r="AL11" s="6">
        <f>TRUNC(((AD11/I3)*60)/J3)</f>
        <v>28</v>
      </c>
      <c r="AM11" s="6">
        <f>TRUNC(((AE11/I3)*60)/J3)</f>
        <v>36</v>
      </c>
      <c r="AN11" s="6">
        <f>TRUNC(((AF11/I3)*60)/J3)</f>
        <v>47</v>
      </c>
      <c r="AO11" s="6">
        <f>TRUNC(((AG11/I3)*60)/J3)</f>
        <v>58</v>
      </c>
      <c r="AP11" s="7">
        <f t="shared" si="2"/>
        <v>29.9</v>
      </c>
      <c r="AQ11" s="6">
        <f>TRUNC(AA11*A4)</f>
        <v>942</v>
      </c>
      <c r="AR11" s="6">
        <f>TRUNC(AB11*B4)</f>
        <v>1475</v>
      </c>
      <c r="AS11" s="6">
        <f>TRUNC(AC11*C4)</f>
        <v>1575</v>
      </c>
      <c r="AT11" s="6">
        <f>TRUNC(AD11*D4)</f>
        <v>1720</v>
      </c>
      <c r="AU11" s="6">
        <f>TRUNC(AE11*E4)</f>
        <v>1728</v>
      </c>
      <c r="AV11" s="6">
        <f>TRUNC(AF11*F4)</f>
        <v>1750</v>
      </c>
      <c r="AW11" s="6">
        <f>TRUNC(AG11*G4)</f>
        <v>1806</v>
      </c>
    </row>
    <row r="12" spans="1:49" ht="15.5" x14ac:dyDescent="0.35">
      <c r="A12" s="7">
        <v>40.200000000000003</v>
      </c>
      <c r="B12" s="2">
        <v>670</v>
      </c>
      <c r="C12" s="2">
        <v>1145</v>
      </c>
      <c r="D12" s="2">
        <v>1800</v>
      </c>
      <c r="E12" s="2">
        <v>2300</v>
      </c>
      <c r="F12" s="2">
        <v>2980</v>
      </c>
      <c r="G12" s="2">
        <v>3850</v>
      </c>
      <c r="H12" s="2">
        <v>4500</v>
      </c>
      <c r="I12" s="7">
        <f t="shared" si="0"/>
        <v>40.200000000000003</v>
      </c>
      <c r="J12" s="6">
        <f>TRUNC(((B12/I3)*60)/J3)</f>
        <v>18</v>
      </c>
      <c r="K12" s="6">
        <f>TRUNC(((C12/I3)*60)/J3)</f>
        <v>31</v>
      </c>
      <c r="L12" s="6">
        <f>TRUNC(((D12/I3)*60)/J3)</f>
        <v>49</v>
      </c>
      <c r="M12" s="6">
        <f>TRUNC(((E12/I3)*60)/J3)</f>
        <v>62</v>
      </c>
      <c r="N12" s="6">
        <f>TRUNC(((F12/I3)*60)/J3)</f>
        <v>81</v>
      </c>
      <c r="O12" s="6">
        <f>TRUNC(((G12/I3)*60)/J3)</f>
        <v>105</v>
      </c>
      <c r="P12" s="6">
        <f>TRUNC(((H12/I3)*60)/J3)</f>
        <v>123</v>
      </c>
      <c r="Q12" s="7">
        <f t="shared" si="1"/>
        <v>40.200000000000003</v>
      </c>
      <c r="R12" s="6">
        <f>TRUNC(B12*A4)</f>
        <v>3155</v>
      </c>
      <c r="S12" s="6">
        <f>TRUNC(C12*B4)</f>
        <v>3595</v>
      </c>
      <c r="T12" s="6">
        <f>TRUNC(D12*C4)</f>
        <v>3780</v>
      </c>
      <c r="U12" s="6">
        <f>TRUNC(E12*D4)</f>
        <v>3841</v>
      </c>
      <c r="V12" s="6">
        <f>TRUNC(F12*E4)</f>
        <v>3814</v>
      </c>
      <c r="W12" s="6">
        <f>TRUNC(G12*F4)</f>
        <v>3850</v>
      </c>
      <c r="X12" s="6">
        <f>TRUNC(H12*G4)</f>
        <v>3780</v>
      </c>
      <c r="Z12" s="7">
        <v>40.200000000000003</v>
      </c>
      <c r="AA12" s="2">
        <v>325</v>
      </c>
      <c r="AB12" s="2">
        <v>780</v>
      </c>
      <c r="AC12" s="2">
        <v>1150</v>
      </c>
      <c r="AD12" s="2">
        <v>1450</v>
      </c>
      <c r="AE12" s="2">
        <v>1900</v>
      </c>
      <c r="AF12" s="2">
        <v>2295</v>
      </c>
      <c r="AG12" s="2">
        <v>2895</v>
      </c>
      <c r="AH12" s="7">
        <v>40.200000000000003</v>
      </c>
      <c r="AI12" s="6">
        <f>TRUNC(((AA12/I3)*60)/J3)</f>
        <v>8</v>
      </c>
      <c r="AJ12" s="6">
        <f>TRUNC(((AB12/I3)*60)/J3)</f>
        <v>21</v>
      </c>
      <c r="AK12" s="6">
        <f>TRUNC(((AC12/I3)*60)/J3)</f>
        <v>31</v>
      </c>
      <c r="AL12" s="6">
        <f>TRUNC(((AD12/I3)*60)/J3)</f>
        <v>39</v>
      </c>
      <c r="AM12" s="6">
        <f>TRUNC(((AE12/I3)*60)/J3)</f>
        <v>52</v>
      </c>
      <c r="AN12" s="6">
        <f>TRUNC(((AF12/I3)*60)/J3)</f>
        <v>62</v>
      </c>
      <c r="AO12" s="6">
        <f>TRUNC(((AG12/I3)*60)/J3)</f>
        <v>79</v>
      </c>
      <c r="AP12" s="7">
        <f t="shared" si="2"/>
        <v>40.200000000000003</v>
      </c>
      <c r="AQ12" s="6">
        <f>TRUNC(AA12*A4)</f>
        <v>1530</v>
      </c>
      <c r="AR12" s="6">
        <f>TRUNC(AB12*B4)</f>
        <v>2449</v>
      </c>
      <c r="AS12" s="6">
        <f>TRUNC(AC12*C4)</f>
        <v>2415</v>
      </c>
      <c r="AT12" s="6">
        <f>TRUNC(AD12*D4)</f>
        <v>2421</v>
      </c>
      <c r="AU12" s="6">
        <f>TRUNC(AE12*E4)</f>
        <v>2432</v>
      </c>
      <c r="AV12" s="6">
        <f>TRUNC(AF12*F4)</f>
        <v>2295</v>
      </c>
      <c r="AW12" s="6">
        <f>TRUNC(AG12*G4)</f>
        <v>2431</v>
      </c>
    </row>
    <row r="13" spans="1:49" ht="15.5" x14ac:dyDescent="0.35">
      <c r="A13" s="7">
        <v>50</v>
      </c>
      <c r="B13" s="2">
        <v>900</v>
      </c>
      <c r="C13" s="2">
        <v>1450</v>
      </c>
      <c r="D13" s="2">
        <v>2300</v>
      </c>
      <c r="E13" s="2">
        <v>2885</v>
      </c>
      <c r="F13" s="2">
        <v>3740</v>
      </c>
      <c r="G13" s="2">
        <v>4825</v>
      </c>
      <c r="H13" s="2">
        <v>5750</v>
      </c>
      <c r="I13" s="7">
        <f t="shared" si="0"/>
        <v>50</v>
      </c>
      <c r="J13" s="6">
        <f>TRUNC(((B13/I3)*60)/J3)</f>
        <v>24</v>
      </c>
      <c r="K13" s="6">
        <f>TRUNC(((C13/I3)*60)/J3)</f>
        <v>39</v>
      </c>
      <c r="L13" s="6">
        <f>TRUNC(((D13/I3)*60)/J3)</f>
        <v>62</v>
      </c>
      <c r="M13" s="6">
        <f>TRUNC(((E13/I3)*60)/J3)</f>
        <v>78</v>
      </c>
      <c r="N13" s="6">
        <f>TRUNC(((F13/I3)*60)/J3)</f>
        <v>102</v>
      </c>
      <c r="O13" s="6">
        <f>TRUNC(((G13/I3)*60)/J3)</f>
        <v>132</v>
      </c>
      <c r="P13" s="6">
        <f>TRUNC(((H13/I3)*60)/J3)</f>
        <v>157</v>
      </c>
      <c r="Q13" s="7">
        <f t="shared" si="1"/>
        <v>50</v>
      </c>
      <c r="R13" s="6">
        <f>TRUNC(B13*A4)</f>
        <v>4239</v>
      </c>
      <c r="S13" s="6">
        <f>TRUNC(C13*B4)</f>
        <v>4553</v>
      </c>
      <c r="T13" s="6">
        <f>TRUNC(D13*C4)</f>
        <v>4830</v>
      </c>
      <c r="U13" s="6">
        <f>TRUNC(E13*D4)</f>
        <v>4817</v>
      </c>
      <c r="V13" s="6">
        <f>TRUNC(F13*E4)</f>
        <v>4787</v>
      </c>
      <c r="W13" s="6">
        <f>TRUNC(G13*F4)</f>
        <v>4825</v>
      </c>
      <c r="X13" s="6">
        <f>TRUNC(H13*G4)</f>
        <v>4830</v>
      </c>
      <c r="Z13" s="7">
        <v>50</v>
      </c>
      <c r="AA13" s="2">
        <v>425</v>
      </c>
      <c r="AB13" s="2">
        <v>1100</v>
      </c>
      <c r="AC13" s="2">
        <v>1490</v>
      </c>
      <c r="AD13" s="2">
        <v>1900</v>
      </c>
      <c r="AE13" s="2">
        <v>2450</v>
      </c>
      <c r="AF13" s="2">
        <v>2890</v>
      </c>
      <c r="AG13" s="2">
        <v>3600</v>
      </c>
      <c r="AH13" s="7">
        <v>50</v>
      </c>
      <c r="AI13" s="6">
        <f>TRUNC(((AA13/I3)*60)/J3)</f>
        <v>11</v>
      </c>
      <c r="AJ13" s="6">
        <f>TRUNC(((AB13/I3)*60)/J3)</f>
        <v>30</v>
      </c>
      <c r="AK13" s="6">
        <f>TRUNC(((AC13/I3)*60)/J3)</f>
        <v>40</v>
      </c>
      <c r="AL13" s="6">
        <f>TRUNC(((AD13/I3)*60)/J3)</f>
        <v>52</v>
      </c>
      <c r="AM13" s="6">
        <f>TRUNC(((AE13/I3)*60)/J3)</f>
        <v>67</v>
      </c>
      <c r="AN13" s="6">
        <f>TRUNC(((AF13/I3)*60)/J3)</f>
        <v>79</v>
      </c>
      <c r="AO13" s="6">
        <f>TRUNC(((AG13/I3)*60)/J3)</f>
        <v>98</v>
      </c>
      <c r="AP13" s="7">
        <f t="shared" si="2"/>
        <v>50</v>
      </c>
      <c r="AQ13" s="6">
        <f>TRUNC(AA13*A4)</f>
        <v>2001</v>
      </c>
      <c r="AR13" s="6">
        <f>TRUNC(AB13*B4)</f>
        <v>3454</v>
      </c>
      <c r="AS13" s="6">
        <f>TRUNC(AC13*C4)</f>
        <v>3129</v>
      </c>
      <c r="AT13" s="6">
        <f>TRUNC(AD13*D4)</f>
        <v>3173</v>
      </c>
      <c r="AU13" s="6">
        <f>TRUNC(AE13*E4)</f>
        <v>3136</v>
      </c>
      <c r="AV13" s="6">
        <f>TRUNC(AF13*F4)</f>
        <v>2890</v>
      </c>
      <c r="AW13" s="6">
        <f>TRUNC(AG13*G4)</f>
        <v>3024</v>
      </c>
    </row>
    <row r="14" spans="1:49" ht="15.5" x14ac:dyDescent="0.35">
      <c r="A14" s="7">
        <v>59.8</v>
      </c>
      <c r="B14" s="2">
        <v>1000</v>
      </c>
      <c r="C14" s="2">
        <v>1670</v>
      </c>
      <c r="D14" s="2">
        <v>2590</v>
      </c>
      <c r="E14" s="2">
        <v>3300</v>
      </c>
      <c r="F14" s="2">
        <v>4275</v>
      </c>
      <c r="G14" s="2">
        <v>5520</v>
      </c>
      <c r="H14" s="2">
        <v>6575</v>
      </c>
      <c r="I14" s="7">
        <f t="shared" si="0"/>
        <v>59.8</v>
      </c>
      <c r="J14" s="6">
        <f>TRUNC(((B14/I3)*60)/J3)</f>
        <v>27</v>
      </c>
      <c r="K14" s="6">
        <f>TRUNC(((C14/I3)*60)/J3)</f>
        <v>45</v>
      </c>
      <c r="L14" s="6">
        <f>TRUNC(((D14/I3)*60)/J3)</f>
        <v>70</v>
      </c>
      <c r="M14" s="6">
        <f>TRUNC(((E14/I3)*60)/J3)</f>
        <v>90</v>
      </c>
      <c r="N14" s="6">
        <f>TRUNC(((F14/I3)*60)/J3)</f>
        <v>117</v>
      </c>
      <c r="O14" s="6">
        <f>TRUNC(((G14/I3)*60)/J3)</f>
        <v>151</v>
      </c>
      <c r="P14" s="6">
        <f>TRUNC(((H14/I3)*60)/J3)</f>
        <v>179</v>
      </c>
      <c r="Q14" s="7">
        <f t="shared" si="1"/>
        <v>59.8</v>
      </c>
      <c r="R14" s="6">
        <f>TRUNC(B14*A4)</f>
        <v>4710</v>
      </c>
      <c r="S14" s="6">
        <f>TRUNC(C14*B4)</f>
        <v>5243</v>
      </c>
      <c r="T14" s="6">
        <f>TRUNC(D14*C4)</f>
        <v>5439</v>
      </c>
      <c r="U14" s="6">
        <f>TRUNC(E14*D4)</f>
        <v>5511</v>
      </c>
      <c r="V14" s="6">
        <f>TRUNC(F14*E4)</f>
        <v>5472</v>
      </c>
      <c r="W14" s="6">
        <f>TRUNC(G14*F4)</f>
        <v>5520</v>
      </c>
      <c r="X14" s="6">
        <f>TRUNC(H14*G4)</f>
        <v>5523</v>
      </c>
      <c r="Z14" s="7">
        <v>59.8</v>
      </c>
      <c r="AA14" s="2">
        <v>500</v>
      </c>
      <c r="AB14" s="2">
        <v>1300</v>
      </c>
      <c r="AC14" s="2">
        <v>1950</v>
      </c>
      <c r="AD14" s="2">
        <v>2450</v>
      </c>
      <c r="AE14" s="2">
        <v>3150</v>
      </c>
      <c r="AF14" s="2">
        <v>3750</v>
      </c>
      <c r="AG14" s="2">
        <v>4650</v>
      </c>
      <c r="AH14" s="7">
        <v>59.8</v>
      </c>
      <c r="AI14" s="6">
        <f>TRUNC(((AA14/I3)*60)/J3)</f>
        <v>13</v>
      </c>
      <c r="AJ14" s="6">
        <f>TRUNC(((AB14/I3)*60)/J3)</f>
        <v>35</v>
      </c>
      <c r="AK14" s="6">
        <f>TRUNC(((AC14/I3)*60)/J3)</f>
        <v>53</v>
      </c>
      <c r="AL14" s="6">
        <f>TRUNC(((AD14/I3)*60)/J3)</f>
        <v>67</v>
      </c>
      <c r="AM14" s="6">
        <f>TRUNC(((AE14/I3)*60)/J3)</f>
        <v>86</v>
      </c>
      <c r="AN14" s="6">
        <f>TRUNC(((AF14/I3)*60)/J3)</f>
        <v>102</v>
      </c>
      <c r="AO14" s="6">
        <f>TRUNC(((AG14/I3)*60)/J3)</f>
        <v>127</v>
      </c>
      <c r="AP14" s="7">
        <f t="shared" si="2"/>
        <v>59.8</v>
      </c>
      <c r="AQ14" s="6">
        <f>TRUNC(AA14*A4)</f>
        <v>2355</v>
      </c>
      <c r="AR14" s="6">
        <f>TRUNC(AB14*B4)</f>
        <v>4082</v>
      </c>
      <c r="AS14" s="6">
        <f>TRUNC(AC14*C4)</f>
        <v>4095</v>
      </c>
      <c r="AT14" s="6">
        <f>TRUNC(AD14*D4)</f>
        <v>4091</v>
      </c>
      <c r="AU14" s="6">
        <f>TRUNC(AE14*E4)</f>
        <v>4032</v>
      </c>
      <c r="AV14" s="6">
        <f>TRUNC(AF14*F4)</f>
        <v>3750</v>
      </c>
      <c r="AW14" s="6">
        <f>TRUNC(AG14*G4)</f>
        <v>3906</v>
      </c>
    </row>
    <row r="15" spans="1:49" ht="15.5" x14ac:dyDescent="0.35">
      <c r="A15" s="7">
        <v>70.099999999999994</v>
      </c>
      <c r="B15" s="2">
        <v>1120</v>
      </c>
      <c r="C15" s="2">
        <v>1858</v>
      </c>
      <c r="D15" s="2">
        <v>2860</v>
      </c>
      <c r="E15" s="2">
        <v>3650</v>
      </c>
      <c r="F15" s="2">
        <v>4725</v>
      </c>
      <c r="G15" s="2">
        <v>6100</v>
      </c>
      <c r="H15" s="2">
        <v>7125</v>
      </c>
      <c r="I15" s="7">
        <f t="shared" si="0"/>
        <v>70.099999999999994</v>
      </c>
      <c r="J15" s="6">
        <f>TRUNC(((B15/I3)*60)/J3)</f>
        <v>30</v>
      </c>
      <c r="K15" s="6">
        <f>TRUNC(((C15/I3)*60)/J3)</f>
        <v>50</v>
      </c>
      <c r="L15" s="6">
        <f>TRUNC(((D15/I3)*60)/J3)</f>
        <v>78</v>
      </c>
      <c r="M15" s="6">
        <f>TRUNC(((E15/I3)*60)/J3)</f>
        <v>99</v>
      </c>
      <c r="N15" s="6">
        <f>TRUNC(((F15/I3)*60)/J3)</f>
        <v>129</v>
      </c>
      <c r="O15" s="6">
        <f>TRUNC(((G15/I3)*60)/J3)</f>
        <v>166</v>
      </c>
      <c r="P15" s="6">
        <f>TRUNC(((H15/I3)*60)/J3)</f>
        <v>195</v>
      </c>
      <c r="Q15" s="7">
        <f t="shared" si="1"/>
        <v>70.099999999999994</v>
      </c>
      <c r="R15" s="6">
        <f>TRUNC(B15*A4)</f>
        <v>5275</v>
      </c>
      <c r="S15" s="6">
        <f>TRUNC(C15*B4)</f>
        <v>5834</v>
      </c>
      <c r="T15" s="6">
        <f>TRUNC(D15*C4)</f>
        <v>6006</v>
      </c>
      <c r="U15" s="6">
        <f>TRUNC(E15*D4)</f>
        <v>6095</v>
      </c>
      <c r="V15" s="6">
        <f>TRUNC(F15*E4)</f>
        <v>6048</v>
      </c>
      <c r="W15" s="6">
        <f>TRUNC(G15*F4)</f>
        <v>6100</v>
      </c>
      <c r="X15" s="6">
        <f>TRUNC(H15*G4)</f>
        <v>5985</v>
      </c>
      <c r="Z15" s="7">
        <v>70.099999999999994</v>
      </c>
      <c r="AA15" s="2">
        <v>575</v>
      </c>
      <c r="AB15" s="2">
        <v>1450</v>
      </c>
      <c r="AC15" s="2">
        <v>2300</v>
      </c>
      <c r="AD15" s="2">
        <v>3025</v>
      </c>
      <c r="AE15" s="2">
        <v>3750</v>
      </c>
      <c r="AF15" s="2">
        <v>4450</v>
      </c>
      <c r="AG15" s="2">
        <v>5350</v>
      </c>
      <c r="AH15" s="7">
        <v>70.099999999999994</v>
      </c>
      <c r="AI15" s="6">
        <f>TRUNC(((AA15/I3)*60)/J3)</f>
        <v>15</v>
      </c>
      <c r="AJ15" s="6">
        <f>TRUNC(((AB15/I3)*60)/J3)</f>
        <v>39</v>
      </c>
      <c r="AK15" s="6">
        <f>TRUNC(((AC15/I3)*60)/J3)</f>
        <v>62</v>
      </c>
      <c r="AL15" s="6">
        <f>TRUNC(((AD15/I3)*60)/J3)</f>
        <v>82</v>
      </c>
      <c r="AM15" s="6">
        <f>TRUNC(((AE15/I3)*60)/J3)</f>
        <v>102</v>
      </c>
      <c r="AN15" s="6">
        <f>TRUNC(((AF15/I3)*60)/J3)</f>
        <v>121</v>
      </c>
      <c r="AO15" s="6">
        <f>TRUNC(((AG15/I3)*60)/J3)</f>
        <v>146</v>
      </c>
      <c r="AP15" s="7">
        <f t="shared" si="2"/>
        <v>70.099999999999994</v>
      </c>
      <c r="AQ15" s="6">
        <f>TRUNC(AA15*A4)</f>
        <v>2708</v>
      </c>
      <c r="AR15" s="6">
        <f>TRUNC(AB15*B4)</f>
        <v>4553</v>
      </c>
      <c r="AS15" s="6">
        <f>TRUNC(AC15*C4)</f>
        <v>4830</v>
      </c>
      <c r="AT15" s="6">
        <f>TRUNC(AD15*D4)</f>
        <v>5051</v>
      </c>
      <c r="AU15" s="6">
        <f>TRUNC(AE15*E4)</f>
        <v>4800</v>
      </c>
      <c r="AV15" s="6">
        <f>TRUNC(AF15*F4)</f>
        <v>4450</v>
      </c>
      <c r="AW15" s="6">
        <f>TRUNC(AG15*G4)</f>
        <v>4494</v>
      </c>
    </row>
    <row r="16" spans="1:49" ht="15.5" x14ac:dyDescent="0.35">
      <c r="A16" s="7">
        <v>79.900000000000006</v>
      </c>
      <c r="B16" s="2">
        <v>1160</v>
      </c>
      <c r="C16" s="2">
        <v>1910</v>
      </c>
      <c r="D16" s="2">
        <v>2970</v>
      </c>
      <c r="E16" s="2">
        <v>3765</v>
      </c>
      <c r="F16" s="2">
        <v>4950</v>
      </c>
      <c r="G16" s="2">
        <v>6400</v>
      </c>
      <c r="H16" s="2">
        <v>7620</v>
      </c>
      <c r="I16" s="7">
        <f t="shared" si="0"/>
        <v>79.900000000000006</v>
      </c>
      <c r="J16" s="6">
        <f>TRUNC(((B16/I3)*60)/J3)</f>
        <v>31</v>
      </c>
      <c r="K16" s="6">
        <f>TRUNC(((C16/I3)*60)/J3)</f>
        <v>52</v>
      </c>
      <c r="L16" s="6">
        <f>TRUNC(((D16/I3)*60)/J3)</f>
        <v>81</v>
      </c>
      <c r="M16" s="6">
        <f>TRUNC(((E16/I3)*60)/J3)</f>
        <v>103</v>
      </c>
      <c r="N16" s="6">
        <f>TRUNC(((F16/I3)*60)/J3)</f>
        <v>135</v>
      </c>
      <c r="O16" s="6">
        <f>TRUNC(((G16/I3)*60)/J3)</f>
        <v>175</v>
      </c>
      <c r="P16" s="6">
        <f>TRUNC(((H16/I3)*60)/J3)</f>
        <v>208</v>
      </c>
      <c r="Q16" s="7">
        <f t="shared" si="1"/>
        <v>79.900000000000006</v>
      </c>
      <c r="R16" s="6">
        <f>TRUNC(B16*A4)</f>
        <v>5463</v>
      </c>
      <c r="S16" s="6">
        <f>TRUNC(C16*B4)</f>
        <v>5997</v>
      </c>
      <c r="T16" s="6">
        <f>TRUNC(D16*C4)</f>
        <v>6237</v>
      </c>
      <c r="U16" s="6">
        <f>TRUNC(E16*D4)</f>
        <v>6287</v>
      </c>
      <c r="V16" s="6">
        <f>TRUNC(F16*E4)</f>
        <v>6336</v>
      </c>
      <c r="W16" s="6">
        <f>TRUNC(G16*F4)</f>
        <v>6400</v>
      </c>
      <c r="X16" s="6">
        <f>TRUNC(H16*G4)</f>
        <v>6400</v>
      </c>
      <c r="Z16" s="7">
        <v>79.900000000000006</v>
      </c>
      <c r="AA16" s="2">
        <v>625</v>
      </c>
      <c r="AB16" s="2">
        <v>1525</v>
      </c>
      <c r="AC16" s="2">
        <v>2525</v>
      </c>
      <c r="AD16" s="2">
        <v>3300</v>
      </c>
      <c r="AE16" s="2">
        <v>4150</v>
      </c>
      <c r="AF16" s="2">
        <v>5050</v>
      </c>
      <c r="AG16" s="2">
        <v>6050</v>
      </c>
      <c r="AH16" s="7">
        <v>79.900000000000006</v>
      </c>
      <c r="AI16" s="6">
        <f>TRUNC(((AA16/I3)*60)/J3)</f>
        <v>17</v>
      </c>
      <c r="AJ16" s="6">
        <f>TRUNC(((AB16/I3)*60)/J3)</f>
        <v>41</v>
      </c>
      <c r="AK16" s="6">
        <f>TRUNC(((AC16/I3)*60)/J3)</f>
        <v>69</v>
      </c>
      <c r="AL16" s="6">
        <f>TRUNC(((AD16/I3)*60)/J3)</f>
        <v>90</v>
      </c>
      <c r="AM16" s="6">
        <f>TRUNC(((AE16/I3)*60)/J3)</f>
        <v>113</v>
      </c>
      <c r="AN16" s="6">
        <f>TRUNC(((AF16/I3)*60)/J3)</f>
        <v>138</v>
      </c>
      <c r="AO16" s="6">
        <f>TRUNC(((AG16/I3)*60)/J3)</f>
        <v>165</v>
      </c>
      <c r="AP16" s="7">
        <f t="shared" si="2"/>
        <v>79.900000000000006</v>
      </c>
      <c r="AQ16" s="6">
        <f>TRUNC(AA16*A4)</f>
        <v>2943</v>
      </c>
      <c r="AR16" s="6">
        <f>TRUNC(AB16*B4)</f>
        <v>4788</v>
      </c>
      <c r="AS16" s="6">
        <f>TRUNC(AC16*C4)</f>
        <v>5302</v>
      </c>
      <c r="AT16" s="6">
        <f>TRUNC(AD16*D4)</f>
        <v>5511</v>
      </c>
      <c r="AU16" s="6">
        <f>TRUNC(AE16*E4)</f>
        <v>5312</v>
      </c>
      <c r="AV16" s="6">
        <f>TRUNC(AF16*F4)</f>
        <v>5050</v>
      </c>
      <c r="AW16" s="6">
        <f>TRUNC(AG16*G4)</f>
        <v>5082</v>
      </c>
    </row>
    <row r="17" spans="1:49" ht="15.5" x14ac:dyDescent="0.35">
      <c r="A17" s="7">
        <v>90.2</v>
      </c>
      <c r="B17" s="2">
        <v>1210</v>
      </c>
      <c r="C17" s="2">
        <v>1950</v>
      </c>
      <c r="D17" s="2">
        <v>3025</v>
      </c>
      <c r="E17" s="2">
        <v>3820</v>
      </c>
      <c r="F17" s="2">
        <v>4950</v>
      </c>
      <c r="G17" s="2">
        <v>6400</v>
      </c>
      <c r="H17" s="2">
        <v>7620</v>
      </c>
      <c r="I17" s="7">
        <f t="shared" si="0"/>
        <v>90.2</v>
      </c>
      <c r="J17" s="6">
        <f>TRUNC(((B17/I3)*60)/J3)</f>
        <v>33</v>
      </c>
      <c r="K17" s="6">
        <f>TRUNC(((C17/I3)*60)/J3)</f>
        <v>53</v>
      </c>
      <c r="L17" s="6">
        <f>TRUNC(((D17/I3)*60)/J3)</f>
        <v>82</v>
      </c>
      <c r="M17" s="6">
        <f>TRUNC(((E17/I3)*60)/J3)</f>
        <v>104</v>
      </c>
      <c r="N17" s="6">
        <f>TRUNC(((F17/I3)*60)/J3)</f>
        <v>135</v>
      </c>
      <c r="O17" s="6">
        <f>TRUNC(((G17/I3)*60)/J3)</f>
        <v>175</v>
      </c>
      <c r="P17" s="6">
        <f>TRUNC(((H17/I3)*60)/J3)</f>
        <v>208</v>
      </c>
      <c r="Q17" s="7">
        <f t="shared" si="1"/>
        <v>90.2</v>
      </c>
      <c r="R17" s="6">
        <f>TRUNC(B17*A4)</f>
        <v>5699</v>
      </c>
      <c r="S17" s="6">
        <f>TRUNC(C17*B4)</f>
        <v>6123</v>
      </c>
      <c r="T17" s="6">
        <f>TRUNC(D17*C4)</f>
        <v>6352</v>
      </c>
      <c r="U17" s="6">
        <f>TRUNC(E17*D4)</f>
        <v>6379</v>
      </c>
      <c r="V17" s="6">
        <f>TRUNC(F17*E4)</f>
        <v>6336</v>
      </c>
      <c r="W17" s="6">
        <f>TRUNC(G17*F4)</f>
        <v>6400</v>
      </c>
      <c r="X17" s="6">
        <f>TRUNC(H17*G4)</f>
        <v>6400</v>
      </c>
      <c r="Z17" s="7">
        <v>90.2</v>
      </c>
      <c r="AA17" s="2">
        <v>750</v>
      </c>
      <c r="AB17" s="2">
        <v>1600</v>
      </c>
      <c r="AC17" s="2">
        <v>2700</v>
      </c>
      <c r="AD17" s="2">
        <v>3525</v>
      </c>
      <c r="AE17" s="2">
        <v>4500</v>
      </c>
      <c r="AF17" s="2">
        <v>5700</v>
      </c>
      <c r="AG17" s="2">
        <v>6725</v>
      </c>
      <c r="AH17" s="7">
        <v>90.2</v>
      </c>
      <c r="AI17" s="6">
        <f>TRUNC(((AA17/I3)*60)/J3)</f>
        <v>20</v>
      </c>
      <c r="AJ17" s="6">
        <f>TRUNC(((AB17/I3)*60)/J3)</f>
        <v>43</v>
      </c>
      <c r="AK17" s="6">
        <f>TRUNC(((AC17/I3)*60)/J3)</f>
        <v>73</v>
      </c>
      <c r="AL17" s="6">
        <f>TRUNC(((AD17/I3)*60)/J3)</f>
        <v>96</v>
      </c>
      <c r="AM17" s="6">
        <f>TRUNC(((AE17/I3)*60)/J3)</f>
        <v>123</v>
      </c>
      <c r="AN17" s="6">
        <f>TRUNC(((AF17/I3)*60)/J3)</f>
        <v>156</v>
      </c>
      <c r="AO17" s="6">
        <f>TRUNC(((AG17/I3)*60)/J3)</f>
        <v>184</v>
      </c>
      <c r="AP17" s="7">
        <f t="shared" si="2"/>
        <v>90.2</v>
      </c>
      <c r="AQ17" s="6">
        <f>TRUNC(AA17*A4)</f>
        <v>3532</v>
      </c>
      <c r="AR17" s="6">
        <f>TRUNC(AB17*B4)</f>
        <v>5024</v>
      </c>
      <c r="AS17" s="6">
        <f>TRUNC(AC17*C4)</f>
        <v>5670</v>
      </c>
      <c r="AT17" s="6">
        <f>TRUNC(AD17*D4)</f>
        <v>5886</v>
      </c>
      <c r="AU17" s="6">
        <f>TRUNC(AE17*E4)</f>
        <v>5760</v>
      </c>
      <c r="AV17" s="6">
        <f>TRUNC(AF17*F4)</f>
        <v>5700</v>
      </c>
      <c r="AW17" s="6">
        <f>TRUNC(AG17*G4)</f>
        <v>5649</v>
      </c>
    </row>
    <row r="18" spans="1:49" ht="15.5" x14ac:dyDescent="0.35">
      <c r="A18" s="7">
        <v>100</v>
      </c>
      <c r="B18" s="2">
        <v>1210</v>
      </c>
      <c r="C18" s="2">
        <v>1950</v>
      </c>
      <c r="D18" s="2">
        <v>3025</v>
      </c>
      <c r="E18" s="2">
        <v>3820</v>
      </c>
      <c r="F18" s="2">
        <v>4950</v>
      </c>
      <c r="G18" s="2">
        <v>6400</v>
      </c>
      <c r="H18" s="2">
        <v>7620</v>
      </c>
      <c r="I18" s="7">
        <f t="shared" si="0"/>
        <v>100</v>
      </c>
      <c r="J18" s="6">
        <f>TRUNC(((B18/I3)*60)/J3)</f>
        <v>33</v>
      </c>
      <c r="K18" s="6">
        <f>TRUNC(((C18/I3)*60)/J3)</f>
        <v>53</v>
      </c>
      <c r="L18" s="6">
        <f>TRUNC(((D18/I3)*60)/J3)</f>
        <v>82</v>
      </c>
      <c r="M18" s="6">
        <f>TRUNC(((E18/I3)*60)/J3)</f>
        <v>104</v>
      </c>
      <c r="N18" s="6">
        <f>TRUNC(((F18/I3)*60)/J3)</f>
        <v>135</v>
      </c>
      <c r="O18" s="6">
        <f>TRUNC(((G18/I3)*60)/J3)</f>
        <v>175</v>
      </c>
      <c r="P18" s="6">
        <f>TRUNC(((H18/I3)*60)/J3)</f>
        <v>208</v>
      </c>
      <c r="Q18" s="7">
        <f t="shared" si="1"/>
        <v>100</v>
      </c>
      <c r="R18" s="6">
        <f>TRUNC(B18*A4)</f>
        <v>5699</v>
      </c>
      <c r="S18" s="6">
        <f>TRUNC(C18*B4)</f>
        <v>6123</v>
      </c>
      <c r="T18" s="6">
        <f>TRUNC(D18*C4)</f>
        <v>6352</v>
      </c>
      <c r="U18" s="6">
        <f>TRUNC(E18*D4)</f>
        <v>6379</v>
      </c>
      <c r="V18" s="6">
        <f>TRUNC(F18*E4)</f>
        <v>6336</v>
      </c>
      <c r="W18" s="6">
        <f>TRUNC(G18*F4)</f>
        <v>6400</v>
      </c>
      <c r="X18" s="6">
        <f>TRUNC(H18*G4)</f>
        <v>6400</v>
      </c>
      <c r="Z18" s="7">
        <v>100</v>
      </c>
      <c r="AA18" s="2">
        <v>870</v>
      </c>
      <c r="AB18" s="2">
        <v>1680</v>
      </c>
      <c r="AC18" s="2">
        <v>2850</v>
      </c>
      <c r="AD18" s="2">
        <v>3650</v>
      </c>
      <c r="AE18" s="2">
        <v>4750</v>
      </c>
      <c r="AF18" s="2">
        <v>6200</v>
      </c>
      <c r="AG18" s="2">
        <v>7400</v>
      </c>
      <c r="AH18" s="7">
        <v>100</v>
      </c>
      <c r="AI18" s="6">
        <f>TRUNC(((AA18/I3)*60)/J3)</f>
        <v>23</v>
      </c>
      <c r="AJ18" s="6">
        <f>TRUNC(((AB18/I3)*60)/J3)</f>
        <v>45</v>
      </c>
      <c r="AK18" s="6">
        <f>TRUNC(((AC18/I3)*60)/J3)</f>
        <v>78</v>
      </c>
      <c r="AL18" s="6">
        <f>TRUNC(((AD18/I3)*60)/J3)</f>
        <v>99</v>
      </c>
      <c r="AM18" s="6">
        <f>TRUNC(((AE18/I3)*60)/J3)</f>
        <v>130</v>
      </c>
      <c r="AN18" s="6">
        <f>TRUNC(((AF18/I3)*60)/J3)</f>
        <v>169</v>
      </c>
      <c r="AO18" s="6">
        <f>TRUNC(((AG18/I3)*60)/J3)</f>
        <v>202</v>
      </c>
      <c r="AP18" s="7">
        <f t="shared" si="2"/>
        <v>100</v>
      </c>
      <c r="AQ18" s="6">
        <f>TRUNC(AA18*A4)</f>
        <v>4097</v>
      </c>
      <c r="AR18" s="6">
        <f>TRUNC(AB18*B4)</f>
        <v>5275</v>
      </c>
      <c r="AS18" s="6">
        <f>TRUNC(AC18*C4)</f>
        <v>5985</v>
      </c>
      <c r="AT18" s="6">
        <f>TRUNC(AD18*D4)</f>
        <v>6095</v>
      </c>
      <c r="AU18" s="6">
        <f>TRUNC(AE18*E4)</f>
        <v>6080</v>
      </c>
      <c r="AV18" s="6">
        <f>TRUNC(AF18*F4)</f>
        <v>6200</v>
      </c>
      <c r="AW18" s="6">
        <f>TRUNC(AG18*G4)</f>
        <v>6216</v>
      </c>
    </row>
    <row r="19" spans="1:49" ht="15.5" x14ac:dyDescent="0.35">
      <c r="A19" s="7"/>
      <c r="B19" s="9" t="s">
        <v>21</v>
      </c>
      <c r="C19" s="1"/>
      <c r="D19" s="10"/>
      <c r="E19" s="10"/>
      <c r="F19" s="9"/>
      <c r="G19" s="9"/>
      <c r="H19" s="9"/>
      <c r="I19" s="7"/>
      <c r="K19" s="1"/>
      <c r="L19" s="1" t="s">
        <v>34</v>
      </c>
      <c r="M19" s="1"/>
      <c r="S19" s="1"/>
      <c r="T19" s="1" t="s">
        <v>35</v>
      </c>
      <c r="U19" s="1"/>
      <c r="V19" s="1"/>
      <c r="W19" s="1"/>
      <c r="AJ19" s="1"/>
      <c r="AK19" s="1" t="s">
        <v>34</v>
      </c>
      <c r="AR19" s="1"/>
      <c r="AS19" s="1" t="s">
        <v>35</v>
      </c>
    </row>
    <row r="20" spans="1:49" x14ac:dyDescent="0.35">
      <c r="I20" t="s">
        <v>46</v>
      </c>
      <c r="J20" s="8" t="s">
        <v>33</v>
      </c>
      <c r="K20" s="7" t="s">
        <v>28</v>
      </c>
      <c r="L20" s="7" t="s">
        <v>27</v>
      </c>
      <c r="M20" s="7" t="s">
        <v>29</v>
      </c>
      <c r="N20" s="7" t="s">
        <v>30</v>
      </c>
      <c r="O20" s="7" t="s">
        <v>31</v>
      </c>
      <c r="P20" s="7" t="s">
        <v>32</v>
      </c>
      <c r="Q20" s="7" t="s">
        <v>46</v>
      </c>
      <c r="R20" s="8" t="s">
        <v>33</v>
      </c>
      <c r="S20" s="7" t="s">
        <v>28</v>
      </c>
      <c r="T20" s="7" t="s">
        <v>27</v>
      </c>
      <c r="U20" s="7" t="s">
        <v>29</v>
      </c>
      <c r="V20" s="7" t="s">
        <v>30</v>
      </c>
      <c r="W20" s="7" t="s">
        <v>31</v>
      </c>
      <c r="X20" s="7" t="s">
        <v>32</v>
      </c>
      <c r="AA20" s="7"/>
      <c r="AB20" s="1"/>
      <c r="AH20" t="s">
        <v>46</v>
      </c>
      <c r="AI20" s="7" t="s">
        <v>20</v>
      </c>
      <c r="AJ20" s="7" t="s">
        <v>19</v>
      </c>
      <c r="AK20" s="7" t="s">
        <v>18</v>
      </c>
      <c r="AL20" s="7" t="s">
        <v>17</v>
      </c>
      <c r="AM20" s="7" t="s">
        <v>16</v>
      </c>
      <c r="AN20" s="7" t="s">
        <v>15</v>
      </c>
      <c r="AO20" s="8" t="s">
        <v>14</v>
      </c>
      <c r="AP20" s="7" t="s">
        <v>46</v>
      </c>
      <c r="AQ20" s="7" t="s">
        <v>20</v>
      </c>
      <c r="AR20" s="7" t="s">
        <v>19</v>
      </c>
      <c r="AS20" s="7" t="s">
        <v>18</v>
      </c>
      <c r="AT20" s="7" t="s">
        <v>17</v>
      </c>
      <c r="AU20" s="7" t="s">
        <v>16</v>
      </c>
      <c r="AV20" s="7" t="s">
        <v>15</v>
      </c>
      <c r="AW20" s="8" t="s">
        <v>14</v>
      </c>
    </row>
    <row r="21" spans="1:49" x14ac:dyDescent="0.35">
      <c r="I21" s="7">
        <v>9.1</v>
      </c>
      <c r="J21" s="6">
        <v>7</v>
      </c>
      <c r="K21" s="6">
        <v>12</v>
      </c>
      <c r="L21" s="6">
        <v>20</v>
      </c>
      <c r="M21" s="6">
        <v>26</v>
      </c>
      <c r="N21" s="6">
        <v>40</v>
      </c>
      <c r="O21" s="6">
        <v>50</v>
      </c>
      <c r="P21" s="6">
        <v>60</v>
      </c>
      <c r="Q21" s="7">
        <v>9.1</v>
      </c>
      <c r="R21" s="3">
        <v>1648</v>
      </c>
      <c r="S21" s="3">
        <v>1727</v>
      </c>
      <c r="T21" s="3">
        <v>1890</v>
      </c>
      <c r="U21" s="3">
        <v>1920</v>
      </c>
      <c r="V21" s="3">
        <v>1856</v>
      </c>
      <c r="W21" s="3">
        <v>1800</v>
      </c>
      <c r="X21" s="3">
        <v>1764</v>
      </c>
      <c r="AH21" s="7">
        <v>9.1</v>
      </c>
      <c r="AI21" s="6">
        <v>5</v>
      </c>
      <c r="AJ21" s="6">
        <v>9</v>
      </c>
      <c r="AK21" s="6">
        <v>16</v>
      </c>
      <c r="AL21" s="6">
        <v>22</v>
      </c>
      <c r="AM21" s="6">
        <v>30</v>
      </c>
      <c r="AN21" s="6">
        <v>37</v>
      </c>
      <c r="AO21" s="6">
        <v>47</v>
      </c>
      <c r="AP21" s="7">
        <v>9.1</v>
      </c>
      <c r="AQ21" s="6">
        <v>894</v>
      </c>
      <c r="AR21" s="6">
        <v>1036</v>
      </c>
      <c r="AS21" s="6">
        <v>1260</v>
      </c>
      <c r="AT21" s="6">
        <v>1377</v>
      </c>
      <c r="AU21" s="6">
        <v>1446</v>
      </c>
      <c r="AV21" s="6">
        <v>1375</v>
      </c>
      <c r="AW21" s="6">
        <v>1449</v>
      </c>
    </row>
    <row r="22" spans="1:49" x14ac:dyDescent="0.35">
      <c r="I22" s="7">
        <v>15</v>
      </c>
      <c r="J22" s="6">
        <v>7</v>
      </c>
      <c r="K22" s="6">
        <v>13</v>
      </c>
      <c r="L22" s="6">
        <v>21</v>
      </c>
      <c r="M22" s="6">
        <v>27</v>
      </c>
      <c r="N22" s="6">
        <v>40</v>
      </c>
      <c r="O22" s="6">
        <v>50</v>
      </c>
      <c r="P22" s="6">
        <v>60</v>
      </c>
      <c r="Q22" s="7">
        <v>15</v>
      </c>
      <c r="R22" s="3">
        <v>1648</v>
      </c>
      <c r="S22" s="3">
        <v>1727</v>
      </c>
      <c r="T22" s="3">
        <v>1890</v>
      </c>
      <c r="U22" s="3">
        <v>1920</v>
      </c>
      <c r="V22" s="3">
        <v>1856</v>
      </c>
      <c r="W22" s="3">
        <v>1800</v>
      </c>
      <c r="X22" s="3">
        <v>1764</v>
      </c>
      <c r="AH22" s="7">
        <v>15</v>
      </c>
      <c r="AI22" s="6">
        <v>5</v>
      </c>
      <c r="AJ22" s="6">
        <v>9</v>
      </c>
      <c r="AK22" s="6">
        <v>16</v>
      </c>
      <c r="AL22" s="6">
        <v>22</v>
      </c>
      <c r="AM22" s="6">
        <v>30</v>
      </c>
      <c r="AN22" s="6">
        <v>37</v>
      </c>
      <c r="AO22" s="6">
        <v>47</v>
      </c>
      <c r="AP22" s="7">
        <v>15</v>
      </c>
      <c r="AQ22" s="6">
        <v>894</v>
      </c>
      <c r="AR22" s="6">
        <v>1036</v>
      </c>
      <c r="AS22" s="6">
        <v>1260</v>
      </c>
      <c r="AT22" s="6">
        <v>1377</v>
      </c>
      <c r="AU22" s="6">
        <v>1446</v>
      </c>
      <c r="AV22" s="6">
        <v>1375</v>
      </c>
      <c r="AW22" s="6">
        <v>1449</v>
      </c>
    </row>
    <row r="23" spans="1:49" x14ac:dyDescent="0.35">
      <c r="I23" s="7">
        <v>20.100000000000001</v>
      </c>
      <c r="J23" s="6">
        <v>8</v>
      </c>
      <c r="K23" s="6">
        <v>15</v>
      </c>
      <c r="L23" s="6">
        <v>25</v>
      </c>
      <c r="M23" s="6">
        <v>32</v>
      </c>
      <c r="N23" s="6">
        <v>41</v>
      </c>
      <c r="O23" s="6">
        <v>52</v>
      </c>
      <c r="P23" s="6">
        <v>60</v>
      </c>
      <c r="Q23" s="7">
        <v>20.100000000000001</v>
      </c>
      <c r="R23" s="3">
        <v>1884</v>
      </c>
      <c r="S23" s="3">
        <v>2041</v>
      </c>
      <c r="T23" s="3">
        <v>2205</v>
      </c>
      <c r="U23" s="3">
        <v>2338</v>
      </c>
      <c r="V23" s="3">
        <v>2240</v>
      </c>
      <c r="W23" s="3">
        <v>2100</v>
      </c>
      <c r="X23" s="3">
        <v>1974</v>
      </c>
      <c r="AH23" s="7">
        <v>20.100000000000001</v>
      </c>
      <c r="AI23" s="6">
        <v>5</v>
      </c>
      <c r="AJ23" s="6">
        <v>9</v>
      </c>
      <c r="AK23" s="6">
        <v>16</v>
      </c>
      <c r="AL23" s="6">
        <v>22</v>
      </c>
      <c r="AM23" s="6">
        <v>30</v>
      </c>
      <c r="AN23" s="6">
        <v>37</v>
      </c>
      <c r="AO23" s="6">
        <v>47</v>
      </c>
      <c r="AP23" s="7">
        <v>20.100000000000001</v>
      </c>
      <c r="AQ23" s="6">
        <v>894</v>
      </c>
      <c r="AR23" s="6">
        <v>1036</v>
      </c>
      <c r="AS23" s="6">
        <v>1260</v>
      </c>
      <c r="AT23" s="6">
        <v>1377</v>
      </c>
      <c r="AU23" s="6">
        <v>1446</v>
      </c>
      <c r="AV23" s="6">
        <v>1375</v>
      </c>
      <c r="AW23" s="6">
        <v>1449</v>
      </c>
    </row>
    <row r="24" spans="1:49" x14ac:dyDescent="0.35">
      <c r="I24" s="7">
        <v>24.8</v>
      </c>
      <c r="J24" s="6">
        <v>10</v>
      </c>
      <c r="K24" s="6">
        <v>17</v>
      </c>
      <c r="L24" s="6">
        <v>30</v>
      </c>
      <c r="M24" s="6">
        <v>39</v>
      </c>
      <c r="N24" s="6">
        <v>51</v>
      </c>
      <c r="O24" s="6">
        <v>63</v>
      </c>
      <c r="P24" s="6">
        <v>75</v>
      </c>
      <c r="Q24" s="7">
        <v>24.8</v>
      </c>
      <c r="R24" s="3">
        <v>2119</v>
      </c>
      <c r="S24" s="3">
        <v>2669</v>
      </c>
      <c r="T24" s="3">
        <v>2730</v>
      </c>
      <c r="U24" s="3">
        <v>2839</v>
      </c>
      <c r="V24" s="3">
        <v>2688</v>
      </c>
      <c r="W24" s="3">
        <v>2400</v>
      </c>
      <c r="X24" s="3">
        <v>2310</v>
      </c>
      <c r="AH24" s="7">
        <v>24.8</v>
      </c>
      <c r="AI24" s="6">
        <v>5</v>
      </c>
      <c r="AJ24" s="6">
        <v>9</v>
      </c>
      <c r="AK24" s="6">
        <v>17</v>
      </c>
      <c r="AL24" s="6">
        <v>24</v>
      </c>
      <c r="AM24" s="6">
        <v>31</v>
      </c>
      <c r="AN24" s="6">
        <v>39</v>
      </c>
      <c r="AO24" s="6">
        <v>48</v>
      </c>
      <c r="AP24" s="7">
        <v>24.8</v>
      </c>
      <c r="AQ24" s="6">
        <v>894</v>
      </c>
      <c r="AR24" s="6">
        <v>1099</v>
      </c>
      <c r="AS24" s="6">
        <v>1365</v>
      </c>
      <c r="AT24" s="6">
        <v>1503</v>
      </c>
      <c r="AU24" s="6">
        <v>1484</v>
      </c>
      <c r="AV24" s="6">
        <v>1450</v>
      </c>
      <c r="AW24" s="6">
        <v>1491</v>
      </c>
    </row>
    <row r="25" spans="1:49" x14ac:dyDescent="0.35">
      <c r="I25" s="7">
        <v>29.9</v>
      </c>
      <c r="J25" s="6">
        <v>13</v>
      </c>
      <c r="K25" s="6">
        <v>22</v>
      </c>
      <c r="L25" s="6">
        <v>36</v>
      </c>
      <c r="M25" s="6">
        <v>46</v>
      </c>
      <c r="N25" s="6">
        <v>60</v>
      </c>
      <c r="O25" s="6">
        <v>76</v>
      </c>
      <c r="P25" s="6">
        <v>91</v>
      </c>
      <c r="Q25" s="7">
        <v>29.9</v>
      </c>
      <c r="R25" s="3">
        <v>2826</v>
      </c>
      <c r="S25" s="3">
        <v>3140</v>
      </c>
      <c r="T25" s="3">
        <v>3360</v>
      </c>
      <c r="U25" s="3">
        <v>3340</v>
      </c>
      <c r="V25" s="3">
        <v>3136</v>
      </c>
      <c r="W25" s="3">
        <v>2900</v>
      </c>
      <c r="X25" s="3">
        <v>2856</v>
      </c>
      <c r="AH25" s="7">
        <v>29.9</v>
      </c>
      <c r="AI25" s="6">
        <v>5</v>
      </c>
      <c r="AJ25" s="6">
        <v>12</v>
      </c>
      <c r="AK25" s="6">
        <v>20</v>
      </c>
      <c r="AL25" s="6">
        <v>28</v>
      </c>
      <c r="AM25" s="6">
        <v>36</v>
      </c>
      <c r="AN25" s="6">
        <v>47</v>
      </c>
      <c r="AO25" s="6">
        <v>58</v>
      </c>
      <c r="AP25" s="7">
        <v>29.9</v>
      </c>
      <c r="AQ25" s="6">
        <v>942</v>
      </c>
      <c r="AR25" s="6">
        <v>1475</v>
      </c>
      <c r="AS25" s="6">
        <v>1575</v>
      </c>
      <c r="AT25" s="6">
        <v>1720</v>
      </c>
      <c r="AU25" s="6">
        <v>1728</v>
      </c>
      <c r="AV25" s="6">
        <v>1750</v>
      </c>
      <c r="AW25" s="6">
        <v>1806</v>
      </c>
    </row>
    <row r="26" spans="1:49" x14ac:dyDescent="0.35">
      <c r="I26" s="7">
        <v>40.200000000000003</v>
      </c>
      <c r="J26" s="6">
        <v>18</v>
      </c>
      <c r="K26" s="6">
        <v>31</v>
      </c>
      <c r="L26" s="6">
        <v>49</v>
      </c>
      <c r="M26" s="6">
        <v>62</v>
      </c>
      <c r="N26" s="6">
        <v>81</v>
      </c>
      <c r="O26" s="6">
        <v>105</v>
      </c>
      <c r="P26" s="6">
        <v>123</v>
      </c>
      <c r="Q26" s="7">
        <v>40.200000000000003</v>
      </c>
      <c r="R26" s="3">
        <v>3768</v>
      </c>
      <c r="S26" s="3">
        <v>3768</v>
      </c>
      <c r="T26" s="3">
        <v>4200</v>
      </c>
      <c r="U26" s="3">
        <v>4175</v>
      </c>
      <c r="V26" s="3">
        <v>3968</v>
      </c>
      <c r="W26" s="3">
        <v>3900</v>
      </c>
      <c r="X26" s="3">
        <v>3948</v>
      </c>
      <c r="AH26" s="7">
        <v>40.200000000000003</v>
      </c>
      <c r="AI26" s="6">
        <v>8</v>
      </c>
      <c r="AJ26" s="6">
        <v>21</v>
      </c>
      <c r="AK26" s="6">
        <v>31</v>
      </c>
      <c r="AL26" s="6">
        <v>39</v>
      </c>
      <c r="AM26" s="6">
        <v>52</v>
      </c>
      <c r="AN26" s="6">
        <v>62</v>
      </c>
      <c r="AO26" s="6">
        <v>79</v>
      </c>
      <c r="AP26" s="7">
        <v>40.200000000000003</v>
      </c>
      <c r="AQ26" s="6">
        <v>1530</v>
      </c>
      <c r="AR26" s="6">
        <v>2449</v>
      </c>
      <c r="AS26" s="6">
        <v>2415</v>
      </c>
      <c r="AT26" s="6">
        <v>2421</v>
      </c>
      <c r="AU26" s="6">
        <v>2432</v>
      </c>
      <c r="AV26" s="6">
        <v>2295</v>
      </c>
      <c r="AW26" s="6">
        <v>2431</v>
      </c>
    </row>
    <row r="27" spans="1:49" x14ac:dyDescent="0.35">
      <c r="I27" s="7">
        <v>50</v>
      </c>
      <c r="J27" s="6">
        <v>24</v>
      </c>
      <c r="K27" s="6">
        <v>39</v>
      </c>
      <c r="L27" s="6">
        <v>62</v>
      </c>
      <c r="M27" s="6">
        <v>78</v>
      </c>
      <c r="N27" s="6">
        <v>102</v>
      </c>
      <c r="O27" s="6">
        <v>132</v>
      </c>
      <c r="P27" s="6">
        <v>157</v>
      </c>
      <c r="Q27" s="7">
        <v>50</v>
      </c>
      <c r="R27" s="3">
        <v>4239</v>
      </c>
      <c r="S27" s="3">
        <v>4710</v>
      </c>
      <c r="T27" s="3">
        <v>5040</v>
      </c>
      <c r="U27" s="3">
        <v>4843</v>
      </c>
      <c r="V27" s="3">
        <v>4864</v>
      </c>
      <c r="W27" s="3">
        <v>4900</v>
      </c>
      <c r="X27" s="3">
        <v>4872</v>
      </c>
      <c r="AH27" s="7">
        <v>50</v>
      </c>
      <c r="AI27" s="6">
        <v>11</v>
      </c>
      <c r="AJ27" s="6">
        <v>30</v>
      </c>
      <c r="AK27" s="6">
        <v>40</v>
      </c>
      <c r="AL27" s="6">
        <v>52</v>
      </c>
      <c r="AM27" s="6">
        <v>67</v>
      </c>
      <c r="AN27" s="6">
        <v>79</v>
      </c>
      <c r="AO27" s="6">
        <v>98</v>
      </c>
      <c r="AP27" s="7">
        <v>50</v>
      </c>
      <c r="AQ27" s="6">
        <v>2001</v>
      </c>
      <c r="AR27" s="6">
        <v>3454</v>
      </c>
      <c r="AS27" s="6">
        <v>3129</v>
      </c>
      <c r="AT27" s="6">
        <v>3173</v>
      </c>
      <c r="AU27" s="6">
        <v>3136</v>
      </c>
      <c r="AV27" s="6">
        <v>2890</v>
      </c>
      <c r="AW27" s="6">
        <v>3024</v>
      </c>
    </row>
    <row r="28" spans="1:49" x14ac:dyDescent="0.35">
      <c r="I28" s="7">
        <v>59.8</v>
      </c>
      <c r="J28" s="6">
        <v>27</v>
      </c>
      <c r="K28" s="6">
        <v>45</v>
      </c>
      <c r="L28" s="6">
        <v>70</v>
      </c>
      <c r="M28" s="6">
        <v>90</v>
      </c>
      <c r="N28" s="6">
        <v>117</v>
      </c>
      <c r="O28" s="6">
        <v>151</v>
      </c>
      <c r="P28" s="6">
        <v>179</v>
      </c>
      <c r="Q28" s="7">
        <v>59.8</v>
      </c>
      <c r="R28" s="3">
        <v>4710</v>
      </c>
      <c r="S28" s="3">
        <v>5338</v>
      </c>
      <c r="T28" s="3">
        <v>5460</v>
      </c>
      <c r="U28" s="3">
        <v>5599</v>
      </c>
      <c r="V28" s="3">
        <v>5504</v>
      </c>
      <c r="W28" s="3">
        <v>5600</v>
      </c>
      <c r="X28" s="3">
        <v>5628</v>
      </c>
      <c r="AH28" s="7">
        <v>59.8</v>
      </c>
      <c r="AI28" s="6">
        <v>13</v>
      </c>
      <c r="AJ28" s="6">
        <v>35</v>
      </c>
      <c r="AK28" s="6">
        <v>53</v>
      </c>
      <c r="AL28" s="6">
        <v>67</v>
      </c>
      <c r="AM28" s="6">
        <v>86</v>
      </c>
      <c r="AN28" s="6">
        <v>102</v>
      </c>
      <c r="AO28" s="6">
        <v>127</v>
      </c>
      <c r="AP28" s="7">
        <v>59.8</v>
      </c>
      <c r="AQ28" s="6">
        <v>2355</v>
      </c>
      <c r="AR28" s="6">
        <v>4082</v>
      </c>
      <c r="AS28" s="6">
        <v>4095</v>
      </c>
      <c r="AT28" s="6">
        <v>4091</v>
      </c>
      <c r="AU28" s="6">
        <v>4032</v>
      </c>
      <c r="AV28" s="6">
        <v>3750</v>
      </c>
      <c r="AW28" s="6">
        <v>3906</v>
      </c>
    </row>
    <row r="29" spans="1:49" x14ac:dyDescent="0.35">
      <c r="I29" s="7">
        <v>70.099999999999994</v>
      </c>
      <c r="J29" s="6">
        <v>30</v>
      </c>
      <c r="K29" s="6">
        <v>50</v>
      </c>
      <c r="L29" s="6">
        <v>78</v>
      </c>
      <c r="M29" s="6">
        <v>99</v>
      </c>
      <c r="N29" s="6">
        <v>129</v>
      </c>
      <c r="O29" s="6">
        <v>166</v>
      </c>
      <c r="P29" s="6">
        <v>195</v>
      </c>
      <c r="Q29" s="7">
        <v>70.099999999999994</v>
      </c>
      <c r="R29" s="3">
        <v>5275</v>
      </c>
      <c r="S29" s="3">
        <v>5834</v>
      </c>
      <c r="T29" s="3">
        <v>6006</v>
      </c>
      <c r="U29" s="3">
        <v>6095</v>
      </c>
      <c r="V29" s="3">
        <v>6048</v>
      </c>
      <c r="W29" s="3">
        <v>6100</v>
      </c>
      <c r="X29" s="3">
        <v>5985</v>
      </c>
      <c r="AH29" s="7">
        <v>70.099999999999994</v>
      </c>
      <c r="AI29" s="6">
        <v>15</v>
      </c>
      <c r="AJ29" s="6">
        <v>39</v>
      </c>
      <c r="AK29" s="6">
        <v>62</v>
      </c>
      <c r="AL29" s="6">
        <v>82</v>
      </c>
      <c r="AM29" s="6">
        <v>102</v>
      </c>
      <c r="AN29" s="6">
        <v>121</v>
      </c>
      <c r="AO29" s="6">
        <v>146</v>
      </c>
      <c r="AP29" s="7">
        <v>70.099999999999994</v>
      </c>
      <c r="AQ29" s="6">
        <v>2708</v>
      </c>
      <c r="AR29" s="6">
        <v>4553</v>
      </c>
      <c r="AS29" s="6">
        <v>4830</v>
      </c>
      <c r="AT29" s="6">
        <v>5051</v>
      </c>
      <c r="AU29" s="6">
        <v>4800</v>
      </c>
      <c r="AV29" s="6">
        <v>4450</v>
      </c>
      <c r="AW29" s="6">
        <v>4494</v>
      </c>
    </row>
    <row r="30" spans="1:49" x14ac:dyDescent="0.35">
      <c r="I30" s="7">
        <v>79.900000000000006</v>
      </c>
      <c r="J30" s="6">
        <v>31</v>
      </c>
      <c r="K30" s="6">
        <v>52</v>
      </c>
      <c r="L30" s="6">
        <v>81</v>
      </c>
      <c r="M30" s="6">
        <v>103</v>
      </c>
      <c r="N30" s="6">
        <v>135</v>
      </c>
      <c r="O30" s="6">
        <v>175</v>
      </c>
      <c r="P30" s="6">
        <v>208</v>
      </c>
      <c r="Q30" s="7">
        <v>79.900000000000006</v>
      </c>
      <c r="R30" s="3">
        <v>5463</v>
      </c>
      <c r="S30" s="3">
        <v>5997</v>
      </c>
      <c r="T30" s="3">
        <v>6237</v>
      </c>
      <c r="U30" s="3">
        <v>6287</v>
      </c>
      <c r="V30" s="3">
        <v>6336</v>
      </c>
      <c r="W30" s="3">
        <v>6400</v>
      </c>
      <c r="X30" s="3">
        <v>6400</v>
      </c>
      <c r="AH30" s="7">
        <v>79.900000000000006</v>
      </c>
      <c r="AI30" s="6">
        <v>17</v>
      </c>
      <c r="AJ30" s="6">
        <v>41</v>
      </c>
      <c r="AK30" s="6">
        <v>69</v>
      </c>
      <c r="AL30" s="6">
        <v>90</v>
      </c>
      <c r="AM30" s="6">
        <v>113</v>
      </c>
      <c r="AN30" s="6">
        <v>138</v>
      </c>
      <c r="AO30" s="6">
        <v>165</v>
      </c>
      <c r="AP30" s="7">
        <v>79.900000000000006</v>
      </c>
      <c r="AQ30" s="6">
        <v>2943</v>
      </c>
      <c r="AR30" s="6">
        <v>4788</v>
      </c>
      <c r="AS30" s="6">
        <v>5302</v>
      </c>
      <c r="AT30" s="6">
        <v>5511</v>
      </c>
      <c r="AU30" s="6">
        <v>5312</v>
      </c>
      <c r="AV30" s="6">
        <v>5050</v>
      </c>
      <c r="AW30" s="6">
        <v>5082</v>
      </c>
    </row>
    <row r="31" spans="1:49" x14ac:dyDescent="0.35">
      <c r="I31" s="7">
        <v>90.2</v>
      </c>
      <c r="J31" s="6">
        <v>33</v>
      </c>
      <c r="K31" s="6">
        <v>53</v>
      </c>
      <c r="L31" s="6">
        <v>82</v>
      </c>
      <c r="M31" s="6">
        <v>104</v>
      </c>
      <c r="N31" s="6">
        <v>135</v>
      </c>
      <c r="O31" s="6">
        <v>175</v>
      </c>
      <c r="P31" s="6">
        <v>208</v>
      </c>
      <c r="Q31" s="7">
        <v>90.2</v>
      </c>
      <c r="R31" s="3">
        <v>5699</v>
      </c>
      <c r="S31" s="3">
        <v>6123</v>
      </c>
      <c r="T31" s="3">
        <v>6352</v>
      </c>
      <c r="U31" s="3">
        <v>6379</v>
      </c>
      <c r="V31" s="3">
        <v>6336</v>
      </c>
      <c r="W31" s="3">
        <v>6400</v>
      </c>
      <c r="X31" s="3">
        <v>6400</v>
      </c>
      <c r="AH31" s="7">
        <v>90.2</v>
      </c>
      <c r="AI31" s="6">
        <v>20</v>
      </c>
      <c r="AJ31" s="6">
        <v>43</v>
      </c>
      <c r="AK31" s="6">
        <v>73</v>
      </c>
      <c r="AL31" s="6">
        <v>96</v>
      </c>
      <c r="AM31" s="6">
        <v>123</v>
      </c>
      <c r="AN31" s="6">
        <v>156</v>
      </c>
      <c r="AO31" s="6">
        <v>184</v>
      </c>
      <c r="AP31" s="7">
        <v>90.2</v>
      </c>
      <c r="AQ31" s="6">
        <v>3532</v>
      </c>
      <c r="AR31" s="6">
        <v>5024</v>
      </c>
      <c r="AS31" s="6">
        <v>5670</v>
      </c>
      <c r="AT31" s="6">
        <v>5886</v>
      </c>
      <c r="AU31" s="6">
        <v>5760</v>
      </c>
      <c r="AV31" s="6">
        <v>5700</v>
      </c>
      <c r="AW31" s="6">
        <v>5649</v>
      </c>
    </row>
    <row r="32" spans="1:49" x14ac:dyDescent="0.35">
      <c r="I32" s="7">
        <v>100</v>
      </c>
      <c r="J32" s="6">
        <v>33</v>
      </c>
      <c r="K32" s="6">
        <v>53</v>
      </c>
      <c r="L32" s="6">
        <v>82</v>
      </c>
      <c r="M32" s="6">
        <v>104</v>
      </c>
      <c r="N32" s="6">
        <v>135</v>
      </c>
      <c r="O32" s="6">
        <v>175</v>
      </c>
      <c r="P32" s="6">
        <v>208</v>
      </c>
      <c r="Q32" s="7">
        <v>100</v>
      </c>
      <c r="R32" s="3">
        <v>5699</v>
      </c>
      <c r="S32" s="3">
        <v>6123</v>
      </c>
      <c r="T32" s="3">
        <v>6352</v>
      </c>
      <c r="U32" s="3">
        <v>6379</v>
      </c>
      <c r="V32" s="3">
        <v>6336</v>
      </c>
      <c r="W32" s="3">
        <v>6400</v>
      </c>
      <c r="X32" s="3">
        <v>6400</v>
      </c>
      <c r="AH32" s="7">
        <v>100</v>
      </c>
      <c r="AI32" s="6">
        <v>23</v>
      </c>
      <c r="AJ32" s="6">
        <v>45</v>
      </c>
      <c r="AK32" s="6">
        <v>78</v>
      </c>
      <c r="AL32" s="6">
        <v>99</v>
      </c>
      <c r="AM32" s="6">
        <v>130</v>
      </c>
      <c r="AN32" s="6">
        <v>169</v>
      </c>
      <c r="AO32" s="6">
        <v>202</v>
      </c>
      <c r="AP32" s="7">
        <v>100</v>
      </c>
      <c r="AQ32" s="6">
        <v>4097</v>
      </c>
      <c r="AR32" s="6">
        <v>5275</v>
      </c>
      <c r="AS32" s="6">
        <v>5985</v>
      </c>
      <c r="AT32" s="6">
        <v>6095</v>
      </c>
      <c r="AU32" s="6">
        <v>6080</v>
      </c>
      <c r="AV32" s="6">
        <v>6200</v>
      </c>
      <c r="AW32" s="6">
        <v>6216</v>
      </c>
    </row>
    <row r="33" spans="9:49" x14ac:dyDescent="0.35">
      <c r="I33" s="7"/>
    </row>
    <row r="34" spans="9:49" x14ac:dyDescent="0.35">
      <c r="J34" s="1"/>
      <c r="K34" s="1" t="s">
        <v>39</v>
      </c>
      <c r="L34" s="1"/>
      <c r="M34" s="1"/>
      <c r="N34" s="1"/>
      <c r="O34" s="1"/>
      <c r="R34" s="1"/>
      <c r="S34" s="1" t="s">
        <v>40</v>
      </c>
      <c r="T34" s="1"/>
      <c r="U34" s="1"/>
      <c r="V34" s="1"/>
      <c r="W34" s="1"/>
      <c r="AI34" s="1"/>
      <c r="AJ34" s="1" t="s">
        <v>42</v>
      </c>
      <c r="AK34" s="1"/>
      <c r="AL34" s="1"/>
      <c r="AM34" s="1"/>
      <c r="AN34" s="1"/>
      <c r="AQ34" s="1"/>
      <c r="AR34" s="1" t="s">
        <v>41</v>
      </c>
      <c r="AS34" s="1"/>
      <c r="AT34" s="1"/>
      <c r="AU34" s="1"/>
      <c r="AV34" s="1"/>
    </row>
    <row r="35" spans="9:49" x14ac:dyDescent="0.35">
      <c r="I35" t="s">
        <v>46</v>
      </c>
      <c r="J35" s="8" t="s">
        <v>2</v>
      </c>
      <c r="K35" s="7" t="s">
        <v>3</v>
      </c>
      <c r="L35" s="7" t="s">
        <v>4</v>
      </c>
      <c r="M35" s="7" t="s">
        <v>5</v>
      </c>
      <c r="N35" s="7" t="s">
        <v>6</v>
      </c>
      <c r="O35" s="7" t="s">
        <v>7</v>
      </c>
      <c r="P35" s="7" t="s">
        <v>8</v>
      </c>
      <c r="Q35" s="7" t="s">
        <v>46</v>
      </c>
      <c r="R35" s="8" t="s">
        <v>2</v>
      </c>
      <c r="S35" s="7" t="s">
        <v>3</v>
      </c>
      <c r="T35" s="7" t="s">
        <v>4</v>
      </c>
      <c r="U35" s="7" t="s">
        <v>5</v>
      </c>
      <c r="V35" s="7" t="s">
        <v>6</v>
      </c>
      <c r="W35" s="7" t="s">
        <v>7</v>
      </c>
      <c r="X35" s="7" t="s">
        <v>8</v>
      </c>
      <c r="AH35" t="s">
        <v>46</v>
      </c>
      <c r="AI35" s="8" t="s">
        <v>2</v>
      </c>
      <c r="AJ35" s="7" t="s">
        <v>3</v>
      </c>
      <c r="AK35" s="7" t="s">
        <v>4</v>
      </c>
      <c r="AL35" s="7" t="s">
        <v>5</v>
      </c>
      <c r="AM35" s="7" t="s">
        <v>6</v>
      </c>
      <c r="AN35" s="7" t="s">
        <v>7</v>
      </c>
      <c r="AO35" s="7" t="s">
        <v>8</v>
      </c>
      <c r="AP35" s="7" t="s">
        <v>46</v>
      </c>
      <c r="AQ35" s="8" t="s">
        <v>2</v>
      </c>
      <c r="AR35" s="7" t="s">
        <v>3</v>
      </c>
      <c r="AS35" s="7" t="s">
        <v>4</v>
      </c>
      <c r="AT35" s="7" t="s">
        <v>5</v>
      </c>
      <c r="AU35" s="7" t="s">
        <v>6</v>
      </c>
      <c r="AV35" s="7" t="s">
        <v>7</v>
      </c>
      <c r="AW35" s="7" t="s">
        <v>8</v>
      </c>
    </row>
    <row r="36" spans="9:49" x14ac:dyDescent="0.35">
      <c r="I36" s="7">
        <v>9.1</v>
      </c>
      <c r="J36" s="6">
        <f>TRUNC((J21*I3*336)/K3)</f>
        <v>255</v>
      </c>
      <c r="K36" s="6">
        <f>TRUNC((K21*I3*336)/K3)</f>
        <v>437</v>
      </c>
      <c r="L36" s="6">
        <f>TRUNC((L21*I3*336)/K3)</f>
        <v>729</v>
      </c>
      <c r="M36" s="6">
        <f>TRUNC((M21*I3*336)/K3)</f>
        <v>948</v>
      </c>
      <c r="N36" s="6">
        <f>TRUNC((N21*I3*336)/K3)</f>
        <v>1459</v>
      </c>
      <c r="O36" s="6">
        <f>TRUNC((O21*I3*336)/K3)</f>
        <v>1824</v>
      </c>
      <c r="P36" s="6">
        <f>TRUNC((P21*I3*336)/K3)</f>
        <v>2188</v>
      </c>
      <c r="Q36" s="7">
        <v>9.1</v>
      </c>
      <c r="R36" s="6">
        <f>TRUNC(R21/A4)</f>
        <v>349</v>
      </c>
      <c r="S36" s="6">
        <f>TRUNC(S21/B4)</f>
        <v>550</v>
      </c>
      <c r="T36" s="6">
        <f>TRUNC(T21/C4)</f>
        <v>900</v>
      </c>
      <c r="U36" s="6">
        <f>TRUNC(U21/D4)</f>
        <v>1149</v>
      </c>
      <c r="V36" s="6">
        <f>TRUNC(V21/E4)</f>
        <v>1450</v>
      </c>
      <c r="W36" s="6">
        <f>TRUNC(W21/F4)</f>
        <v>1800</v>
      </c>
      <c r="X36" s="6">
        <f>TRUNC(X21/G4)</f>
        <v>2100</v>
      </c>
      <c r="AH36" s="7">
        <v>9.1</v>
      </c>
      <c r="AI36" s="6">
        <f>TRUNC((AI21*I3*336)/K3)</f>
        <v>182</v>
      </c>
      <c r="AJ36" s="6">
        <f>TRUNC((AJ21*I3*336)/K3)</f>
        <v>328</v>
      </c>
      <c r="AK36" s="6">
        <f>TRUNC((AK21*I3*336)/K3)</f>
        <v>583</v>
      </c>
      <c r="AL36" s="6">
        <f>TRUNC((AL21*I3*336)/K3)</f>
        <v>802</v>
      </c>
      <c r="AM36" s="6">
        <f>TRUNC((AM21*I3*336)/K3)</f>
        <v>1094</v>
      </c>
      <c r="AN36" s="6">
        <f>TRUNC((AN21*I3*336)/K3)</f>
        <v>1349</v>
      </c>
      <c r="AO36" s="6">
        <f>TRUNC((AO21*I3*336)/K3)</f>
        <v>1714</v>
      </c>
      <c r="AP36" s="7">
        <v>9.1</v>
      </c>
      <c r="AQ36" s="6">
        <f>TRUNC(AQ21/A4)</f>
        <v>189</v>
      </c>
      <c r="AR36" s="6">
        <f>TRUNC(AR21/B4)</f>
        <v>329</v>
      </c>
      <c r="AS36" s="6">
        <f>TRUNC(AS21/C4)</f>
        <v>600</v>
      </c>
      <c r="AT36" s="6">
        <f>TRUNC(AT21/D4)</f>
        <v>824</v>
      </c>
      <c r="AU36" s="6">
        <f>TRUNC(AU21/E4)</f>
        <v>1129</v>
      </c>
      <c r="AV36" s="6">
        <f>TRUNC(AV21/F4)</f>
        <v>1375</v>
      </c>
      <c r="AW36" s="6">
        <f>TRUNC(AW21/G4)</f>
        <v>1725</v>
      </c>
    </row>
    <row r="37" spans="9:49" x14ac:dyDescent="0.35">
      <c r="I37" s="7">
        <v>15</v>
      </c>
      <c r="J37" s="6">
        <f>TRUNC((J22*I3*336)/K3)</f>
        <v>255</v>
      </c>
      <c r="K37" s="6">
        <f>TRUNC((K22*I3*336)/K3)</f>
        <v>474</v>
      </c>
      <c r="L37" s="6">
        <f>TRUNC((L22*I3*336)/K3)</f>
        <v>766</v>
      </c>
      <c r="M37" s="6">
        <f>TRUNC((M22*I3*336)/K3)</f>
        <v>984</v>
      </c>
      <c r="N37" s="6">
        <f>TRUNC((N22*I3*336)/K3)</f>
        <v>1459</v>
      </c>
      <c r="O37" s="6">
        <f>TRUNC((O22*I3*336)/K3)</f>
        <v>1824</v>
      </c>
      <c r="P37" s="6">
        <f>TRUNC((P22*I3*336)/K3)</f>
        <v>2188</v>
      </c>
      <c r="Q37" s="7">
        <v>15</v>
      </c>
      <c r="R37" s="6">
        <f>TRUNC(R22/A4)</f>
        <v>349</v>
      </c>
      <c r="S37" s="6">
        <f>TRUNC(S22/B4)</f>
        <v>550</v>
      </c>
      <c r="T37" s="6">
        <f>TRUNC(T22/C4)</f>
        <v>900</v>
      </c>
      <c r="U37" s="6">
        <f>TRUNC(U22/D4)</f>
        <v>1149</v>
      </c>
      <c r="V37" s="6">
        <f>TRUNC(V22/E4)</f>
        <v>1450</v>
      </c>
      <c r="W37" s="6">
        <f>TRUNC(W22/F4)</f>
        <v>1800</v>
      </c>
      <c r="X37" s="6">
        <f>TRUNC(X22/G4)</f>
        <v>2100</v>
      </c>
      <c r="AH37" s="7">
        <v>15</v>
      </c>
      <c r="AI37" s="6">
        <f>TRUNC((AI22*I3*336)/K3)</f>
        <v>182</v>
      </c>
      <c r="AJ37" s="6">
        <f>TRUNC((AJ22*I3*336)/K3)</f>
        <v>328</v>
      </c>
      <c r="AK37" s="6">
        <f>TRUNC((AK22*I3*336)/K3)</f>
        <v>583</v>
      </c>
      <c r="AL37" s="6">
        <f>TRUNC((AL22*I3*336)/K3)</f>
        <v>802</v>
      </c>
      <c r="AM37" s="6">
        <f>TRUNC((AM22*I3*336)/K3)</f>
        <v>1094</v>
      </c>
      <c r="AN37" s="6">
        <f>TRUNC((AN22*I3*336)/K3)</f>
        <v>1349</v>
      </c>
      <c r="AO37" s="6">
        <f>TRUNC((AO22*I3*336)/K3)</f>
        <v>1714</v>
      </c>
      <c r="AP37" s="7">
        <v>15</v>
      </c>
      <c r="AQ37" s="6">
        <f>TRUNC(AQ22/A4)</f>
        <v>189</v>
      </c>
      <c r="AR37" s="6">
        <f>TRUNC(AR22/B4)</f>
        <v>329</v>
      </c>
      <c r="AS37" s="6">
        <f>TRUNC(AS22/C4)</f>
        <v>600</v>
      </c>
      <c r="AT37" s="6">
        <f>TRUNC(AT22/D4)</f>
        <v>824</v>
      </c>
      <c r="AU37" s="6">
        <f>TRUNC(AU22/E4)</f>
        <v>1129</v>
      </c>
      <c r="AV37" s="6">
        <f>TRUNC(AV22/F4)</f>
        <v>1375</v>
      </c>
      <c r="AW37" s="6">
        <f>TRUNC(AW22/G4)</f>
        <v>1725</v>
      </c>
    </row>
    <row r="38" spans="9:49" x14ac:dyDescent="0.35">
      <c r="I38" s="7">
        <v>20.100000000000001</v>
      </c>
      <c r="J38" s="6">
        <f>TRUNC((J23*I3*336)/K3)</f>
        <v>291</v>
      </c>
      <c r="K38" s="6">
        <f>TRUNC((K23*I3*336)/K3)</f>
        <v>547</v>
      </c>
      <c r="L38" s="6">
        <f>TRUNC((L23*I3*336)/K3)</f>
        <v>912</v>
      </c>
      <c r="M38" s="6">
        <f>TRUNC((M23*I3*336)/K3)</f>
        <v>1167</v>
      </c>
      <c r="N38" s="6">
        <f>TRUNC((N23*I3*336)/K3)</f>
        <v>1495</v>
      </c>
      <c r="O38" s="6">
        <f>TRUNC((O23*I3*336)/K3)</f>
        <v>1896</v>
      </c>
      <c r="P38" s="6">
        <f>TRUNC((P23*I3*336)/K3)</f>
        <v>2188</v>
      </c>
      <c r="Q38" s="7">
        <v>20.100000000000001</v>
      </c>
      <c r="R38" s="6">
        <f>TRUNC(R23/A4)</f>
        <v>400</v>
      </c>
      <c r="S38" s="6">
        <f>TRUNC(S23/B4)</f>
        <v>650</v>
      </c>
      <c r="T38" s="6">
        <f>TRUNC(T23/C4)</f>
        <v>1050</v>
      </c>
      <c r="U38" s="6">
        <f>TRUNC(U23/D4)</f>
        <v>1400</v>
      </c>
      <c r="V38" s="6">
        <f>TRUNC(V23/E4)</f>
        <v>1750</v>
      </c>
      <c r="W38" s="6">
        <f>TRUNC(W23/F4)</f>
        <v>2100</v>
      </c>
      <c r="X38" s="6">
        <f>TRUNC(X23/G4)</f>
        <v>2350</v>
      </c>
      <c r="AH38" s="7">
        <v>20.100000000000001</v>
      </c>
      <c r="AI38" s="6">
        <f>TRUNC((AI23*I3*336)/K3)</f>
        <v>182</v>
      </c>
      <c r="AJ38" s="6">
        <f>TRUNC((AJ23*I3*336)/K3)</f>
        <v>328</v>
      </c>
      <c r="AK38" s="6">
        <f>TRUNC((AK23*I3*336)/K3)</f>
        <v>583</v>
      </c>
      <c r="AL38" s="6">
        <f>TRUNC((AL23*I3*336)/K3)</f>
        <v>802</v>
      </c>
      <c r="AM38" s="6">
        <f>TRUNC((AM23*I3*336)/K3)</f>
        <v>1094</v>
      </c>
      <c r="AN38" s="6">
        <f>TRUNC((AN23*I3*336)/K3)</f>
        <v>1349</v>
      </c>
      <c r="AO38" s="6">
        <f>TRUNC((AO23*I3*336)/K3)</f>
        <v>1714</v>
      </c>
      <c r="AP38" s="7">
        <v>20.100000000000001</v>
      </c>
      <c r="AQ38" s="6">
        <f>TRUNC(AQ23/A4)</f>
        <v>189</v>
      </c>
      <c r="AR38" s="6">
        <f>TRUNC(AR23/B4)</f>
        <v>329</v>
      </c>
      <c r="AS38" s="6">
        <f>TRUNC(AS23/C4)</f>
        <v>600</v>
      </c>
      <c r="AT38" s="6">
        <f>TRUNC(AT23/D4)</f>
        <v>824</v>
      </c>
      <c r="AU38" s="6">
        <f>TRUNC(AU23/E4)</f>
        <v>1129</v>
      </c>
      <c r="AV38" s="6">
        <f>TRUNC(AV23/F4)</f>
        <v>1375</v>
      </c>
      <c r="AW38" s="6">
        <f>TRUNC(AW23/G4)</f>
        <v>1725</v>
      </c>
    </row>
    <row r="39" spans="9:49" x14ac:dyDescent="0.35">
      <c r="I39" s="7">
        <v>24.8</v>
      </c>
      <c r="J39" s="6">
        <f>TRUNC((J24*I3*336)/K3)</f>
        <v>364</v>
      </c>
      <c r="K39" s="6">
        <f>TRUNC((K24*I3*336)/K3)</f>
        <v>620</v>
      </c>
      <c r="L39" s="6">
        <f>TRUNC((L24*I3*336)/K3)</f>
        <v>1094</v>
      </c>
      <c r="M39" s="6">
        <f>TRUNC((M24*I3*336)/K3)</f>
        <v>1422</v>
      </c>
      <c r="N39" s="6">
        <f>TRUNC((N24*I3*336)/K3)</f>
        <v>1860</v>
      </c>
      <c r="O39" s="6">
        <f>TRUNC((O24*I3*336)/K3)</f>
        <v>2298</v>
      </c>
      <c r="P39" s="6">
        <f>TRUNC((P24*I3*336)/K3)</f>
        <v>2736</v>
      </c>
      <c r="Q39" s="7">
        <v>24.8</v>
      </c>
      <c r="R39" s="6">
        <f>TRUNC(R24/A4)</f>
        <v>449</v>
      </c>
      <c r="S39" s="6">
        <f>TRUNC(S24/B4)</f>
        <v>850</v>
      </c>
      <c r="T39" s="6">
        <f>TRUNC(T24/C4)</f>
        <v>1300</v>
      </c>
      <c r="U39" s="6">
        <f>TRUNC(U24/D4)</f>
        <v>1700</v>
      </c>
      <c r="V39" s="6">
        <f>TRUNC(V24/E4)</f>
        <v>2100</v>
      </c>
      <c r="W39" s="6">
        <f>TRUNC(W24/G4)</f>
        <v>2857</v>
      </c>
      <c r="X39" s="6">
        <f>TRUNC(X24/G4)</f>
        <v>2750</v>
      </c>
      <c r="AH39" s="7">
        <v>24.8</v>
      </c>
      <c r="AI39" s="6">
        <f>TRUNC((AI24*I3*336)/K3)</f>
        <v>182</v>
      </c>
      <c r="AJ39" s="6">
        <f>TRUNC((AJ24*I3*336)/K3)</f>
        <v>328</v>
      </c>
      <c r="AK39" s="6">
        <f>TRUNC((AK24*I3*336)/K3)</f>
        <v>620</v>
      </c>
      <c r="AL39" s="6">
        <f>TRUNC((AL24*I3*336)/K3)</f>
        <v>875</v>
      </c>
      <c r="AM39" s="6">
        <f>TRUNC((AM24*I3*336)/K3)</f>
        <v>1130</v>
      </c>
      <c r="AN39" s="6">
        <f>TRUNC((AN24*I3*336)/K3)</f>
        <v>1422</v>
      </c>
      <c r="AO39" s="6">
        <f>TRUNC((AO24*I3*336)/K3)</f>
        <v>1751</v>
      </c>
      <c r="AP39" s="7">
        <v>24.8</v>
      </c>
      <c r="AQ39" s="6">
        <f>TRUNC(AQ24/A4)</f>
        <v>189</v>
      </c>
      <c r="AR39" s="6">
        <f>TRUNC(AR24/B4)</f>
        <v>350</v>
      </c>
      <c r="AS39" s="6">
        <f>TRUNC(AS24/C4)</f>
        <v>650</v>
      </c>
      <c r="AT39" s="6">
        <f>TRUNC(AT24/D4)</f>
        <v>900</v>
      </c>
      <c r="AU39" s="6">
        <f>TRUNC(AU24/E4)</f>
        <v>1159</v>
      </c>
      <c r="AV39" s="6">
        <f>TRUNC(AV24/F4)</f>
        <v>1450</v>
      </c>
      <c r="AW39" s="6">
        <f>TRUNC(AW24/G4)</f>
        <v>1775</v>
      </c>
    </row>
    <row r="40" spans="9:49" x14ac:dyDescent="0.35">
      <c r="I40" s="7">
        <v>29.9</v>
      </c>
      <c r="J40" s="6">
        <f>TRUNC((J25*I3*336)/K3)</f>
        <v>474</v>
      </c>
      <c r="K40" s="6">
        <f>TRUNC((K25*I3*336)/K3)</f>
        <v>802</v>
      </c>
      <c r="L40" s="6">
        <f>TRUNC((L25*I3*336)/K3)</f>
        <v>1313</v>
      </c>
      <c r="M40" s="6">
        <f>TRUNC((M25*I3*336)/K3)</f>
        <v>1678</v>
      </c>
      <c r="N40" s="6">
        <f>TRUNC((N25*I3*336)/K3)</f>
        <v>2188</v>
      </c>
      <c r="O40" s="6">
        <f>TRUNC((O25*I3*336)/K3)</f>
        <v>2772</v>
      </c>
      <c r="P40" s="6">
        <f>TRUNC((P25*I3*336)/K3)</f>
        <v>3319</v>
      </c>
      <c r="Q40" s="7">
        <v>29.9</v>
      </c>
      <c r="R40" s="6">
        <f>TRUNC(R25/A4)</f>
        <v>600</v>
      </c>
      <c r="S40" s="6">
        <f>TRUNC(S25/B4)</f>
        <v>1000</v>
      </c>
      <c r="T40" s="6">
        <f>TRUNC(T25/C4)</f>
        <v>1600</v>
      </c>
      <c r="U40" s="6">
        <f>TRUNC(U25/D4)</f>
        <v>2000</v>
      </c>
      <c r="V40" s="6">
        <f>TRUNC(V25/E4)</f>
        <v>2450</v>
      </c>
      <c r="W40" s="6">
        <f>TRUNC(W25/F4)</f>
        <v>2900</v>
      </c>
      <c r="X40" s="6">
        <f>TRUNC(X25/G4)</f>
        <v>3400</v>
      </c>
      <c r="AH40" s="7">
        <v>29.9</v>
      </c>
      <c r="AI40" s="6">
        <f>TRUNC((AI25*I3*336)/K3)</f>
        <v>182</v>
      </c>
      <c r="AJ40" s="6">
        <f>TRUNC((AJ25*I3*336)/K3)</f>
        <v>437</v>
      </c>
      <c r="AK40" s="6">
        <f>TRUNC((AK25*I3*336)/K3)</f>
        <v>729</v>
      </c>
      <c r="AL40" s="6">
        <f>TRUNC((AL25*I3*336)/K3)</f>
        <v>1021</v>
      </c>
      <c r="AM40" s="6">
        <f>TRUNC((AM25*I3*336)/K3)</f>
        <v>1313</v>
      </c>
      <c r="AN40" s="6">
        <f>TRUNC((AN25*I3*336)/K3)</f>
        <v>1714</v>
      </c>
      <c r="AO40" s="6">
        <f>TRUNC((AO25*I3*336)/K3)</f>
        <v>2115</v>
      </c>
      <c r="AP40" s="7">
        <v>29.9</v>
      </c>
      <c r="AQ40" s="6">
        <f>TRUNC(AQ25/A4)</f>
        <v>200</v>
      </c>
      <c r="AR40" s="6">
        <f>TRUNC(AR25/B4)</f>
        <v>469</v>
      </c>
      <c r="AS40" s="6">
        <f>TRUNC(AS25/C4)</f>
        <v>750</v>
      </c>
      <c r="AT40" s="6">
        <f>TRUNC(AT25/D4)</f>
        <v>1029</v>
      </c>
      <c r="AU40" s="6">
        <f>TRUNC(AU25/E4)</f>
        <v>1350</v>
      </c>
      <c r="AV40" s="6">
        <f>TRUNC(AV25/F4)</f>
        <v>1750</v>
      </c>
      <c r="AW40" s="6">
        <f>TRUNC(AW25/G4)</f>
        <v>2150</v>
      </c>
    </row>
    <row r="41" spans="9:49" x14ac:dyDescent="0.35">
      <c r="I41" s="7">
        <v>40.200000000000003</v>
      </c>
      <c r="J41" s="6">
        <f>TRUNC((J26*I3*336)/K3)</f>
        <v>656</v>
      </c>
      <c r="K41" s="6">
        <f>TRUNC((K26*I3*336)/K3)</f>
        <v>1130</v>
      </c>
      <c r="L41" s="6">
        <f>TRUNC((L26*I3*336)/K3)</f>
        <v>1787</v>
      </c>
      <c r="M41" s="6">
        <f>TRUNC((M26*I3*336)/K3)</f>
        <v>2261</v>
      </c>
      <c r="N41" s="6">
        <f>TRUNC((N26*I3*336)/K3)</f>
        <v>2954</v>
      </c>
      <c r="O41" s="6">
        <f>TRUNC((O26*I3*336)/K3)</f>
        <v>3830</v>
      </c>
      <c r="P41" s="6">
        <f>TRUNC((P26*I3*336)/K3)</f>
        <v>4487</v>
      </c>
      <c r="Q41" s="7">
        <v>40.200000000000003</v>
      </c>
      <c r="R41" s="6">
        <f>TRUNC(R26/A4)</f>
        <v>800</v>
      </c>
      <c r="S41" s="6">
        <f>TRUNC(S26/B4)</f>
        <v>1200</v>
      </c>
      <c r="T41" s="6">
        <f>TRUNC(T26/C4)</f>
        <v>2000</v>
      </c>
      <c r="U41" s="6">
        <f>TRUNC(U26/D4)</f>
        <v>2500</v>
      </c>
      <c r="V41" s="6">
        <f>TRUNC(V26/E4)</f>
        <v>3100</v>
      </c>
      <c r="W41" s="6">
        <f>TRUNC(W26/F4)</f>
        <v>3900</v>
      </c>
      <c r="X41" s="6">
        <f>TRUNC(X26/G4)</f>
        <v>4700</v>
      </c>
      <c r="AH41" s="7">
        <v>40.200000000000003</v>
      </c>
      <c r="AI41" s="6">
        <f>TRUNC((AI26*I3*336)/K3)</f>
        <v>291</v>
      </c>
      <c r="AJ41" s="6">
        <f>TRUNC((AJ26*I3*336)/K3)</f>
        <v>766</v>
      </c>
      <c r="AK41" s="6">
        <f>TRUNC((AK26*I3*336)/K3)</f>
        <v>1130</v>
      </c>
      <c r="AL41" s="6">
        <f>TRUNC((AL26*I3*336)/K3)</f>
        <v>1422</v>
      </c>
      <c r="AM41" s="6">
        <f>TRUNC((AM26*I3*336)/K3)</f>
        <v>1896</v>
      </c>
      <c r="AN41" s="6">
        <f>TRUNC((AN26*I3*336)/K3)</f>
        <v>2261</v>
      </c>
      <c r="AO41" s="6">
        <f>TRUNC((AO26*I3*336)/K3)</f>
        <v>2881</v>
      </c>
      <c r="AP41" s="7">
        <v>40.200000000000003</v>
      </c>
      <c r="AQ41" s="6">
        <f>TRUNC(AQ26/A4)</f>
        <v>324</v>
      </c>
      <c r="AR41" s="6">
        <f>TRUNC(AR26/B4)</f>
        <v>779</v>
      </c>
      <c r="AS41" s="6">
        <f>TRUNC(AS26/C4)</f>
        <v>1150</v>
      </c>
      <c r="AT41" s="6">
        <f>TRUNC(AT26/D4)</f>
        <v>1449</v>
      </c>
      <c r="AU41" s="6">
        <f>TRUNC(AU26/E4)</f>
        <v>1900</v>
      </c>
      <c r="AV41" s="6">
        <f>TRUNC(AV26/F4)</f>
        <v>2295</v>
      </c>
      <c r="AW41" s="6">
        <f>TRUNC(AW26/G4)</f>
        <v>2894</v>
      </c>
    </row>
    <row r="42" spans="9:49" x14ac:dyDescent="0.35">
      <c r="I42" s="7">
        <v>50</v>
      </c>
      <c r="J42" s="6">
        <f>TRUNC((J27*I3*336)/K3)</f>
        <v>875</v>
      </c>
      <c r="K42" s="6">
        <f>TRUNC((K27*I3*336)/K3)</f>
        <v>1422</v>
      </c>
      <c r="L42" s="6">
        <f>TRUNC((L27*I3*336)/K3)</f>
        <v>2261</v>
      </c>
      <c r="M42" s="6">
        <f>TRUNC((M27*I3*336)/K3)</f>
        <v>2845</v>
      </c>
      <c r="N42" s="6">
        <f>TRUNC((N27*I3*336)/K3)</f>
        <v>3720</v>
      </c>
      <c r="O42" s="6">
        <f>TRUNC((O27*I3*336)/K3)</f>
        <v>4815</v>
      </c>
      <c r="P42" s="6">
        <f>TRUNC((P27*I3*336)/K3)</f>
        <v>5727</v>
      </c>
      <c r="Q42" s="7">
        <v>50</v>
      </c>
      <c r="R42" s="6">
        <f>TRUNC(R27/A4)</f>
        <v>900</v>
      </c>
      <c r="S42" s="6">
        <f>TRUNC(S27/B4)</f>
        <v>1500</v>
      </c>
      <c r="T42" s="6">
        <f>TRUNC(T27/C4)</f>
        <v>2400</v>
      </c>
      <c r="U42" s="6">
        <f>TRUNC(U27/D4)</f>
        <v>2900</v>
      </c>
      <c r="V42" s="6">
        <f>TRUNC(V27/E4)</f>
        <v>3800</v>
      </c>
      <c r="W42" s="6">
        <f>TRUNC(W27/F4)</f>
        <v>4900</v>
      </c>
      <c r="X42" s="6">
        <f>TRUNC(X27/G4)</f>
        <v>5800</v>
      </c>
      <c r="AH42" s="7">
        <v>50</v>
      </c>
      <c r="AI42" s="6">
        <f>TRUNC((AI27*I3*336)/K3)</f>
        <v>401</v>
      </c>
      <c r="AJ42" s="6">
        <f>TRUNC((AJ27*I3*336)/K3)</f>
        <v>1094</v>
      </c>
      <c r="AK42" s="6">
        <f>TRUNC((AK27*I3*336)/K3)</f>
        <v>1459</v>
      </c>
      <c r="AL42" s="6">
        <f>TRUNC((AL27*I3*336)/K3)</f>
        <v>1896</v>
      </c>
      <c r="AM42" s="6">
        <f>TRUNC((AM27*I3*336)/K3)</f>
        <v>2444</v>
      </c>
      <c r="AN42" s="6">
        <f>TRUNC((AN27*I3*336)/K3)</f>
        <v>2881</v>
      </c>
      <c r="AO42" s="6">
        <f>TRUNC((AO27*I3*336)/K3)</f>
        <v>3575</v>
      </c>
      <c r="AP42" s="7">
        <v>50</v>
      </c>
      <c r="AQ42" s="6">
        <f>TRUNC(AQ27/A4)</f>
        <v>424</v>
      </c>
      <c r="AR42" s="6">
        <f>TRUNC(AR27/B4)</f>
        <v>1100</v>
      </c>
      <c r="AS42" s="6">
        <f>TRUNC(AS27/C4)</f>
        <v>1490</v>
      </c>
      <c r="AT42" s="6">
        <f>TRUNC(AT27/D4)</f>
        <v>1900</v>
      </c>
      <c r="AU42" s="6">
        <f>TRUNC(AU27/E4)</f>
        <v>2450</v>
      </c>
      <c r="AV42" s="6">
        <f>TRUNC(AV27/F4)</f>
        <v>2890</v>
      </c>
      <c r="AW42" s="6">
        <f>TRUNC(AW27/G4)</f>
        <v>3600</v>
      </c>
    </row>
    <row r="43" spans="9:49" x14ac:dyDescent="0.35">
      <c r="I43" s="7">
        <v>59.8</v>
      </c>
      <c r="J43" s="6">
        <f>TRUNC((J28*I3*336)/K3)</f>
        <v>984</v>
      </c>
      <c r="K43" s="6">
        <f>TRUNC((K28*I3*336)/K3)</f>
        <v>1641</v>
      </c>
      <c r="L43" s="6">
        <f>TRUNC((L28*I3*336)/K3)</f>
        <v>2553</v>
      </c>
      <c r="M43" s="6">
        <f>TRUNC((M28*I3*336)/K3)</f>
        <v>3283</v>
      </c>
      <c r="N43" s="6">
        <f>TRUNC((N28*I3*336)/K3)</f>
        <v>4268</v>
      </c>
      <c r="O43" s="6">
        <f>TRUNC((O28*I3*336)/K3)</f>
        <v>5508</v>
      </c>
      <c r="P43" s="6">
        <f>TRUNC((P28*I3*336)/K3)</f>
        <v>6529</v>
      </c>
      <c r="Q43" s="7">
        <v>59.8</v>
      </c>
      <c r="R43" s="6">
        <f>TRUNC(R28/A4)</f>
        <v>1000</v>
      </c>
      <c r="S43" s="6">
        <f>TRUNC(S28/B4)</f>
        <v>1700</v>
      </c>
      <c r="T43" s="6">
        <f>TRUNC(T28/C4)</f>
        <v>2600</v>
      </c>
      <c r="U43" s="6">
        <f>TRUNC(U28/D4)</f>
        <v>3352</v>
      </c>
      <c r="V43" s="6">
        <f>TRUNC(V28/E4)</f>
        <v>4300</v>
      </c>
      <c r="W43" s="6">
        <f>TRUNC(W28/F4)</f>
        <v>5600</v>
      </c>
      <c r="X43" s="6">
        <f>TRUNC(X28/G4)</f>
        <v>6700</v>
      </c>
      <c r="AH43" s="7">
        <v>59.8</v>
      </c>
      <c r="AI43" s="6">
        <f>TRUNC((AI28*I3*336)/K3)</f>
        <v>474</v>
      </c>
      <c r="AJ43" s="6">
        <f>TRUNC((AJ28*I3*336)/K3)</f>
        <v>1276</v>
      </c>
      <c r="AK43" s="6">
        <f>TRUNC((AK28*I3*336)/K3)</f>
        <v>1933</v>
      </c>
      <c r="AL43" s="6">
        <f>TRUNC((AL28*I3*336)/K3)</f>
        <v>2444</v>
      </c>
      <c r="AM43" s="6">
        <f>TRUNC((AM28*I3*336)/K3)</f>
        <v>3137</v>
      </c>
      <c r="AN43" s="6">
        <f>TRUNC((AN28*I3*336)/K3)</f>
        <v>3720</v>
      </c>
      <c r="AO43" s="6">
        <f>TRUNC((AO28*I3*336)/K3)</f>
        <v>4632</v>
      </c>
      <c r="AP43" s="7">
        <v>59.8</v>
      </c>
      <c r="AQ43" s="6">
        <f>TRUNC(AQ28/A4)</f>
        <v>500</v>
      </c>
      <c r="AR43" s="6">
        <f>TRUNC(AR28/B4)</f>
        <v>1300</v>
      </c>
      <c r="AS43" s="6">
        <f>TRUNC(AS28/C4)</f>
        <v>1950</v>
      </c>
      <c r="AT43" s="6">
        <f>TRUNC(AT28/D4)</f>
        <v>2449</v>
      </c>
      <c r="AU43" s="6">
        <f>TRUNC(AU28/E4)</f>
        <v>3150</v>
      </c>
      <c r="AV43" s="6">
        <f>TRUNC(AV28/F4)</f>
        <v>3750</v>
      </c>
      <c r="AW43" s="6">
        <f>TRUNC(AW28/G4)</f>
        <v>4650</v>
      </c>
    </row>
    <row r="44" spans="9:49" x14ac:dyDescent="0.35">
      <c r="I44" s="7">
        <v>70.099999999999994</v>
      </c>
      <c r="J44" s="6">
        <f>TRUNC((J29*I3*336)/K3)</f>
        <v>1094</v>
      </c>
      <c r="K44" s="6">
        <f>TRUNC((K29*I3*336)/K3)</f>
        <v>1824</v>
      </c>
      <c r="L44" s="6">
        <f>TRUNC((L29*I3*336)/K3)</f>
        <v>2845</v>
      </c>
      <c r="M44" s="6">
        <f>TRUNC((M29*I3*336)/K3)</f>
        <v>3611</v>
      </c>
      <c r="N44" s="6">
        <f>TRUNC((N29*I3*336)/K3)</f>
        <v>4705</v>
      </c>
      <c r="O44" s="6">
        <f>TRUNC((O29*I3*336)/K3)</f>
        <v>6055</v>
      </c>
      <c r="P44" s="6">
        <f>TRUNC((P29*I3*336)/K3)</f>
        <v>7113</v>
      </c>
      <c r="Q44" s="7">
        <v>70.099999999999994</v>
      </c>
      <c r="R44" s="6">
        <f>TRUNC(R29/A4)</f>
        <v>1119</v>
      </c>
      <c r="S44" s="6">
        <f>TRUNC(S29/B4)</f>
        <v>1857</v>
      </c>
      <c r="T44" s="6">
        <f>TRUNC(T29/C4)</f>
        <v>2860</v>
      </c>
      <c r="U44" s="6">
        <f>TRUNC(U29/D4)</f>
        <v>3649</v>
      </c>
      <c r="V44" s="6">
        <f>TRUNC(V29/E4)</f>
        <v>4725</v>
      </c>
      <c r="W44" s="6">
        <f>TRUNC(W29/F4)</f>
        <v>6100</v>
      </c>
      <c r="X44" s="6">
        <f>TRUNC(X29/G4)</f>
        <v>7125</v>
      </c>
      <c r="AH44" s="7">
        <v>70.099999999999994</v>
      </c>
      <c r="AI44" s="6">
        <f>TRUNC((AI29*I3*336)/K3)</f>
        <v>547</v>
      </c>
      <c r="AJ44" s="6">
        <f>TRUNC((AJ29*I3*336)/K3)</f>
        <v>1422</v>
      </c>
      <c r="AK44" s="6">
        <f>TRUNC((AK29*I3*336)/K3)</f>
        <v>2261</v>
      </c>
      <c r="AL44" s="6">
        <f>TRUNC((AL29*I3*336)/K3)</f>
        <v>2991</v>
      </c>
      <c r="AM44" s="6">
        <f>TRUNC((AM29*I3*336)/K3)</f>
        <v>3720</v>
      </c>
      <c r="AN44" s="6">
        <f>TRUNC((AN29*I3*336)/K3)</f>
        <v>4414</v>
      </c>
      <c r="AO44" s="6">
        <f>TRUNC((AO29*I3*336)/K3)</f>
        <v>5326</v>
      </c>
      <c r="AP44" s="7">
        <v>70.099999999999994</v>
      </c>
      <c r="AQ44" s="6">
        <f>TRUNC(AQ29/A4)</f>
        <v>574</v>
      </c>
      <c r="AR44" s="6">
        <f>TRUNC(AR29/B4)</f>
        <v>1450</v>
      </c>
      <c r="AS44" s="6">
        <f>TRUNC(AS29/C4)</f>
        <v>2300</v>
      </c>
      <c r="AT44" s="6">
        <f>TRUNC(AT29/D4)</f>
        <v>3024</v>
      </c>
      <c r="AU44" s="6">
        <f>TRUNC(AU29/E4)</f>
        <v>3750</v>
      </c>
      <c r="AV44" s="6">
        <f>TRUNC(AV29/F4)</f>
        <v>4450</v>
      </c>
      <c r="AW44" s="6">
        <f>TRUNC(AW29/G4)</f>
        <v>5350</v>
      </c>
    </row>
    <row r="45" spans="9:49" x14ac:dyDescent="0.35">
      <c r="I45" s="7">
        <v>79.900000000000006</v>
      </c>
      <c r="J45" s="6">
        <f>TRUNC((J30*I3*336)/K3)</f>
        <v>1130</v>
      </c>
      <c r="K45" s="6">
        <f>TRUNC((K30*I3*336)/K3)</f>
        <v>1896</v>
      </c>
      <c r="L45" s="6">
        <f>TRUNC((L30*I3*336)/K3)</f>
        <v>2954</v>
      </c>
      <c r="M45" s="6">
        <f>TRUNC((M30*I3*336)/K3)</f>
        <v>3757</v>
      </c>
      <c r="N45" s="6">
        <f>TRUNC((N30*I3*336)/K3)</f>
        <v>4924</v>
      </c>
      <c r="O45" s="6">
        <f>TRUNC((O30*I3*336)/K3)</f>
        <v>6384</v>
      </c>
      <c r="P45" s="6">
        <f>TRUNC((P30*I3*336)/K3)</f>
        <v>7587</v>
      </c>
      <c r="Q45" s="7">
        <v>79.900000000000006</v>
      </c>
      <c r="R45" s="6">
        <f>TRUNC(R30/A4)</f>
        <v>1159</v>
      </c>
      <c r="S45" s="6">
        <f>TRUNC(S30/B4)</f>
        <v>1909</v>
      </c>
      <c r="T45" s="6">
        <f>TRUNC(T30/C4)</f>
        <v>2970</v>
      </c>
      <c r="U45" s="6">
        <f>TRUNC(U30/D4)</f>
        <v>3764</v>
      </c>
      <c r="V45" s="6">
        <f>TRUNC(V30/E4)</f>
        <v>4950</v>
      </c>
      <c r="W45" s="6">
        <f>TRUNC(W30/F4)</f>
        <v>6400</v>
      </c>
      <c r="X45" s="6">
        <f>TRUNC(X30/G4)</f>
        <v>7619</v>
      </c>
      <c r="AH45" s="7">
        <v>79.900000000000006</v>
      </c>
      <c r="AI45" s="6">
        <f>TRUNC((AI30*I3*336)/K3)</f>
        <v>620</v>
      </c>
      <c r="AJ45" s="6">
        <f>TRUNC((AJ30*I3*336)/K3)</f>
        <v>1495</v>
      </c>
      <c r="AK45" s="6">
        <f>TRUNC((AK30*I3*336)/K3)</f>
        <v>2517</v>
      </c>
      <c r="AL45" s="6">
        <f>TRUNC((AL30*I3*336)/K3)</f>
        <v>3283</v>
      </c>
      <c r="AM45" s="6">
        <f>TRUNC((AM30*I3*336)/K3)</f>
        <v>4122</v>
      </c>
      <c r="AN45" s="6">
        <f>TRUNC((AN30*I3*336)/K3)</f>
        <v>5034</v>
      </c>
      <c r="AO45" s="6">
        <f>TRUNC((AO30*I3*336)/K3)</f>
        <v>6019</v>
      </c>
      <c r="AP45" s="7">
        <v>79.900000000000006</v>
      </c>
      <c r="AQ45" s="6">
        <f>TRUNC(AQ30/A4)</f>
        <v>624</v>
      </c>
      <c r="AR45" s="6">
        <f>TRUNC(AR30/B4)</f>
        <v>1524</v>
      </c>
      <c r="AS45" s="6">
        <f>TRUNC(AS30/C4)</f>
        <v>2524</v>
      </c>
      <c r="AT45" s="6">
        <f>TRUNC(AT30/D4)</f>
        <v>3300</v>
      </c>
      <c r="AU45" s="6">
        <f>TRUNC(AU30/E4)</f>
        <v>4150</v>
      </c>
      <c r="AV45" s="6">
        <f>TRUNC(AV30/F4)</f>
        <v>5050</v>
      </c>
      <c r="AW45" s="6">
        <f>TRUNC(AW30/G4)</f>
        <v>6050</v>
      </c>
    </row>
    <row r="46" spans="9:49" x14ac:dyDescent="0.35">
      <c r="I46" s="7">
        <v>90.2</v>
      </c>
      <c r="J46" s="6">
        <f>TRUNC((J31*I3*336)/K3)</f>
        <v>1203</v>
      </c>
      <c r="K46" s="6">
        <f>TRUNC((K31*I3*336)/K3)</f>
        <v>1933</v>
      </c>
      <c r="L46" s="6">
        <f>TRUNC((L31*I3*336)/K3)</f>
        <v>2991</v>
      </c>
      <c r="M46" s="6">
        <f>TRUNC((M31*I3*336)/K3)</f>
        <v>3793</v>
      </c>
      <c r="N46" s="6">
        <f>TRUNC((N31*I3*336)/K3)</f>
        <v>4924</v>
      </c>
      <c r="O46" s="6">
        <f>TRUNC((O31*I3*336)/K3)</f>
        <v>6384</v>
      </c>
      <c r="P46" s="6">
        <f>TRUNC((P31*I3*336)/K3)</f>
        <v>7587</v>
      </c>
      <c r="Q46" s="7">
        <v>90.2</v>
      </c>
      <c r="R46" s="6">
        <f>TRUNC(R31/A4)</f>
        <v>1209</v>
      </c>
      <c r="S46" s="6">
        <f>TRUNC(S31/B4)</f>
        <v>1950</v>
      </c>
      <c r="T46" s="6">
        <f>TRUNC(T31/C4)</f>
        <v>3024</v>
      </c>
      <c r="U46" s="6">
        <f>TRUNC(U31/D4)</f>
        <v>3819</v>
      </c>
      <c r="V46" s="6">
        <f>TRUNC(V31/E4)</f>
        <v>4950</v>
      </c>
      <c r="W46" s="6">
        <f>TRUNC(W31/F4)</f>
        <v>6400</v>
      </c>
      <c r="X46" s="6">
        <f>TRUNC(X31/G4)</f>
        <v>7619</v>
      </c>
      <c r="AH46" s="7">
        <v>90.2</v>
      </c>
      <c r="AI46" s="6">
        <f>TRUNC((AI31*I3*336)/K3)</f>
        <v>729</v>
      </c>
      <c r="AJ46" s="6">
        <f>TRUNC((AJ31*I3*336)/K3)</f>
        <v>1568</v>
      </c>
      <c r="AK46" s="6">
        <f>TRUNC((AK31*I3*336)/K3)</f>
        <v>2663</v>
      </c>
      <c r="AL46" s="6">
        <f>TRUNC((AL31*I3*336)/K3)</f>
        <v>3502</v>
      </c>
      <c r="AM46" s="6">
        <f>TRUNC((AM31*I3*336)/K3)</f>
        <v>4487</v>
      </c>
      <c r="AN46" s="6">
        <f>TRUNC((AN31*I3*336)/K3)</f>
        <v>5690</v>
      </c>
      <c r="AO46" s="6">
        <f>TRUNC((AO31*I3*336)/K3)</f>
        <v>6712</v>
      </c>
      <c r="AP46" s="7">
        <v>90.2</v>
      </c>
      <c r="AQ46" s="6">
        <f>TRUNC(AQ31/A4)</f>
        <v>749</v>
      </c>
      <c r="AR46" s="6">
        <f>TRUNC(AR31/B4)</f>
        <v>1600</v>
      </c>
      <c r="AS46" s="6">
        <f>TRUNC(AS31/C4)</f>
        <v>2700</v>
      </c>
      <c r="AT46" s="6">
        <f>TRUNC(AT31/D4)</f>
        <v>3524</v>
      </c>
      <c r="AU46" s="6">
        <f>TRUNC(AU31/E4)</f>
        <v>4500</v>
      </c>
      <c r="AV46" s="6">
        <f>TRUNC(AV31/F4)</f>
        <v>5700</v>
      </c>
      <c r="AW46" s="6">
        <f>TRUNC(AW31/G4)</f>
        <v>6725</v>
      </c>
    </row>
    <row r="47" spans="9:49" x14ac:dyDescent="0.35">
      <c r="I47" s="7">
        <v>100</v>
      </c>
      <c r="J47" s="6">
        <f>TRUNC((J32*I3*336)/K3)</f>
        <v>1203</v>
      </c>
      <c r="K47" s="6">
        <f>TRUNC((K32*I3*336)/K3)</f>
        <v>1933</v>
      </c>
      <c r="L47" s="6">
        <f>TRUNC((L32*I3*336)/K3)</f>
        <v>2991</v>
      </c>
      <c r="M47" s="6">
        <f>TRUNC((M32*I3*336)/K3)</f>
        <v>3793</v>
      </c>
      <c r="N47" s="6">
        <f>TRUNC((N32*I3*336)/K3)</f>
        <v>4924</v>
      </c>
      <c r="O47" s="6">
        <f>TRUNC((O32*I3*336)/K3)</f>
        <v>6384</v>
      </c>
      <c r="P47" s="6">
        <f>TRUNC((P32*I3*336)/K3)</f>
        <v>7587</v>
      </c>
      <c r="Q47" s="7">
        <v>100</v>
      </c>
      <c r="R47" s="6">
        <f>TRUNC(R32/A4)</f>
        <v>1209</v>
      </c>
      <c r="S47" s="6">
        <f>TRUNC(S32/B4)</f>
        <v>1950</v>
      </c>
      <c r="T47" s="6">
        <f>TRUNC(T32/C4)</f>
        <v>3024</v>
      </c>
      <c r="U47" s="6">
        <f>TRUNC(U32/D4)</f>
        <v>3819</v>
      </c>
      <c r="V47" s="6">
        <f>TRUNC(V32/E4)</f>
        <v>4950</v>
      </c>
      <c r="W47" s="6">
        <f>TRUNC(W32/F4)</f>
        <v>6400</v>
      </c>
      <c r="X47" s="6">
        <f>TRUNC(X32/G4)</f>
        <v>7619</v>
      </c>
      <c r="AH47" s="7">
        <v>100</v>
      </c>
      <c r="AI47" s="6">
        <f>TRUNC((AI32*I3*336)/K3)</f>
        <v>839</v>
      </c>
      <c r="AJ47" s="6">
        <f>TRUNC((AJ32*I3*336)/K3)</f>
        <v>1641</v>
      </c>
      <c r="AK47" s="6">
        <f>TRUNC((AK32*I3*336)/K3)</f>
        <v>2845</v>
      </c>
      <c r="AL47" s="6">
        <f>TRUNC((AL32*I3*336)/K3)</f>
        <v>3611</v>
      </c>
      <c r="AM47" s="6">
        <f>TRUNC((AM32*I3*336)/K3)</f>
        <v>4742</v>
      </c>
      <c r="AN47" s="6">
        <f>TRUNC((AN32*I3*336)/K3)</f>
        <v>6165</v>
      </c>
      <c r="AO47" s="6">
        <f>TRUNC((AO32*I3*336)/K3)</f>
        <v>7368</v>
      </c>
      <c r="AP47" s="7">
        <v>100</v>
      </c>
      <c r="AQ47" s="6">
        <f>TRUNC(AQ32/A4)</f>
        <v>869</v>
      </c>
      <c r="AR47" s="6">
        <f>TRUNC(AR32/B4)</f>
        <v>1679</v>
      </c>
      <c r="AS47" s="6">
        <f>TRUNC(AS32/C4)</f>
        <v>2850</v>
      </c>
      <c r="AT47" s="6">
        <f>TRUNC(AT32/D4)</f>
        <v>3649</v>
      </c>
      <c r="AU47" s="6">
        <f>TRUNC(AU32/E4)</f>
        <v>4750</v>
      </c>
      <c r="AV47" s="6">
        <f>TRUNC(AV32/F4)</f>
        <v>6200</v>
      </c>
      <c r="AW47" s="6">
        <f>TRUNC(AW32/G4)</f>
        <v>7400</v>
      </c>
    </row>
  </sheetData>
  <conditionalFormatting sqref="B7:H18 B19 D19:H19">
    <cfRule type="colorScale" priority="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:P18">
    <cfRule type="colorScale" priority="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:P32">
    <cfRule type="colorScale" priority="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4:P34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6:P47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7:X18">
    <cfRule type="colorScale" priority="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34:X34 R21:X32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36:X47"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7:AG18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I7:AO18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I21:AO32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I34:AO34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I36:AO47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Q7:AW18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Q21:AW32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Q34:AW34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Q36:AW47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D9444-40D9-43F3-86B4-3C17F5B84033}">
  <dimension ref="A1:AB22"/>
  <sheetViews>
    <sheetView zoomScale="63" zoomScaleNormal="50" workbookViewId="0">
      <selection activeCell="K9" sqref="K9:R22"/>
    </sheetView>
  </sheetViews>
  <sheetFormatPr defaultRowHeight="14.5" x14ac:dyDescent="0.35"/>
  <sheetData>
    <row r="1" spans="1:28" x14ac:dyDescent="0.35">
      <c r="A1" s="1" t="s">
        <v>0</v>
      </c>
    </row>
    <row r="3" spans="1:28" x14ac:dyDescent="0.35">
      <c r="A3" s="4" t="s">
        <v>1</v>
      </c>
      <c r="B3" s="3"/>
      <c r="C3" s="3"/>
      <c r="D3" s="3"/>
      <c r="E3" s="3"/>
      <c r="F3" s="3"/>
      <c r="G3" s="3"/>
      <c r="H3" s="5" t="s">
        <v>9</v>
      </c>
      <c r="I3" s="3"/>
      <c r="J3" s="3"/>
      <c r="K3" s="5" t="s">
        <v>10</v>
      </c>
      <c r="L3" s="3"/>
    </row>
    <row r="4" spans="1:28" x14ac:dyDescent="0.35">
      <c r="A4" s="4">
        <v>1</v>
      </c>
      <c r="B4" s="4">
        <v>2</v>
      </c>
      <c r="C4" s="4">
        <v>3</v>
      </c>
      <c r="D4" s="4">
        <v>4</v>
      </c>
      <c r="E4" s="4">
        <v>6</v>
      </c>
      <c r="F4" s="4">
        <v>7</v>
      </c>
      <c r="G4" s="4">
        <v>8</v>
      </c>
      <c r="H4" s="4">
        <v>3.42</v>
      </c>
      <c r="I4" s="3"/>
      <c r="J4" s="3"/>
      <c r="K4" s="4">
        <v>641</v>
      </c>
      <c r="L4" s="3"/>
    </row>
    <row r="5" spans="1:28" x14ac:dyDescent="0.35">
      <c r="A5" s="3">
        <v>4.71</v>
      </c>
      <c r="B5" s="3">
        <v>3.14</v>
      </c>
      <c r="C5" s="3">
        <v>2.1</v>
      </c>
      <c r="D5" s="3">
        <v>1.67</v>
      </c>
      <c r="E5" s="3">
        <v>1</v>
      </c>
      <c r="F5" s="3">
        <v>0.84</v>
      </c>
      <c r="G5" s="3">
        <v>0.67</v>
      </c>
      <c r="H5" s="3"/>
      <c r="I5" s="3"/>
      <c r="J5" s="3"/>
      <c r="K5" s="3"/>
      <c r="L5" s="3"/>
    </row>
    <row r="9" spans="1:28" x14ac:dyDescent="0.35">
      <c r="E9" s="1" t="s">
        <v>12</v>
      </c>
      <c r="H9" s="1"/>
      <c r="N9" s="1" t="s">
        <v>11</v>
      </c>
      <c r="Q9" s="1"/>
      <c r="W9" s="1" t="s">
        <v>13</v>
      </c>
      <c r="Z9" s="1"/>
      <c r="AB9" s="1"/>
    </row>
    <row r="10" spans="1:28" x14ac:dyDescent="0.35">
      <c r="B10" s="7"/>
      <c r="C10" s="7" t="s">
        <v>20</v>
      </c>
      <c r="D10" s="7" t="s">
        <v>19</v>
      </c>
      <c r="E10" s="7" t="s">
        <v>18</v>
      </c>
      <c r="F10" s="7" t="s">
        <v>17</v>
      </c>
      <c r="G10" s="7" t="s">
        <v>16</v>
      </c>
      <c r="H10" s="7" t="s">
        <v>15</v>
      </c>
      <c r="I10" s="8" t="s">
        <v>14</v>
      </c>
      <c r="L10" s="7" t="s">
        <v>20</v>
      </c>
      <c r="M10" s="7" t="s">
        <v>19</v>
      </c>
      <c r="N10" s="7" t="s">
        <v>18</v>
      </c>
      <c r="O10" s="7" t="s">
        <v>17</v>
      </c>
      <c r="P10" s="7" t="s">
        <v>16</v>
      </c>
      <c r="Q10" s="7" t="s">
        <v>15</v>
      </c>
      <c r="R10" s="8" t="s">
        <v>14</v>
      </c>
      <c r="U10" s="7" t="s">
        <v>20</v>
      </c>
      <c r="V10" s="7" t="s">
        <v>19</v>
      </c>
      <c r="W10" s="7" t="s">
        <v>18</v>
      </c>
      <c r="X10" s="7" t="s">
        <v>17</v>
      </c>
      <c r="Y10" s="7" t="s">
        <v>16</v>
      </c>
      <c r="Z10" s="7" t="s">
        <v>15</v>
      </c>
      <c r="AA10" s="8" t="s">
        <v>14</v>
      </c>
    </row>
    <row r="11" spans="1:28" ht="15.5" x14ac:dyDescent="0.35">
      <c r="B11" s="7">
        <v>9.1</v>
      </c>
      <c r="C11" s="2">
        <v>190</v>
      </c>
      <c r="D11" s="2">
        <v>330</v>
      </c>
      <c r="E11" s="2">
        <v>600</v>
      </c>
      <c r="F11" s="2">
        <v>825</v>
      </c>
      <c r="G11" s="2">
        <v>1130</v>
      </c>
      <c r="H11" s="2">
        <v>1375</v>
      </c>
      <c r="I11" s="2">
        <v>1725</v>
      </c>
      <c r="K11">
        <v>9.1</v>
      </c>
      <c r="L11" s="6">
        <f>TRUNC(((C11/A5)*60)/K4)</f>
        <v>3</v>
      </c>
      <c r="M11" s="6">
        <f>TRUNC(((D11/B5)*60)/K4)</f>
        <v>9</v>
      </c>
      <c r="N11" s="6">
        <f>TRUNC(((E11/C5)*60)/K4)</f>
        <v>26</v>
      </c>
      <c r="O11" s="6">
        <f>TRUNC(((F11/D5)*60)/K4)</f>
        <v>46</v>
      </c>
      <c r="P11" s="6">
        <f>TRUNC(((G11/E5)*60)/K4)</f>
        <v>105</v>
      </c>
      <c r="Q11" s="6">
        <f>TRUNC(((H11/A5)*60)/K4)</f>
        <v>27</v>
      </c>
      <c r="R11" s="6">
        <f>TRUNC(((I11/A5)*60)/K4)</f>
        <v>34</v>
      </c>
      <c r="T11">
        <v>9.1</v>
      </c>
      <c r="U11" s="6">
        <f t="shared" ref="U11:U22" si="0">TRUNC(C11*4.696)</f>
        <v>892</v>
      </c>
      <c r="V11" s="6">
        <f t="shared" ref="V11:V22" si="1">TRUNC(D11*2.985)</f>
        <v>985</v>
      </c>
      <c r="W11" s="6">
        <f t="shared" ref="W11:W22" si="2">TRUNC(E11*2.146)</f>
        <v>1287</v>
      </c>
      <c r="X11" s="6">
        <f t="shared" ref="X11:X22" si="3">TRUNC(F11*1.769)</f>
        <v>1459</v>
      </c>
      <c r="Y11" s="6">
        <f t="shared" ref="Y11:Y22" si="4">TRUNC(G11*1.52)</f>
        <v>1717</v>
      </c>
      <c r="Z11" s="6">
        <f t="shared" ref="Z11:Z22" si="5">TRUNC(H11*1.275)</f>
        <v>1753</v>
      </c>
      <c r="AA11" s="6">
        <f t="shared" ref="AA11:AA22" si="6">TRUNC(I11*1)</f>
        <v>1725</v>
      </c>
    </row>
    <row r="12" spans="1:28" ht="15.5" x14ac:dyDescent="0.35">
      <c r="B12" s="7">
        <v>15</v>
      </c>
      <c r="C12" s="2">
        <v>190</v>
      </c>
      <c r="D12" s="2">
        <v>330</v>
      </c>
      <c r="E12" s="2">
        <v>600</v>
      </c>
      <c r="F12" s="2">
        <v>825</v>
      </c>
      <c r="G12" s="2">
        <v>1130</v>
      </c>
      <c r="H12" s="2">
        <v>1375</v>
      </c>
      <c r="I12" s="2">
        <v>1725</v>
      </c>
      <c r="K12">
        <v>15</v>
      </c>
      <c r="L12" s="6">
        <f>TRUNC(((C12/A5)*60)/K4)</f>
        <v>3</v>
      </c>
      <c r="M12" s="6">
        <f>TRUNC(((D12/A5)*60)/K4)</f>
        <v>6</v>
      </c>
      <c r="N12" s="6">
        <f>TRUNC(((E12/A5)*60)/K4)</f>
        <v>11</v>
      </c>
      <c r="O12" s="6">
        <f>TRUNC(((F12/A5)*60)/K4)</f>
        <v>16</v>
      </c>
      <c r="P12" s="6">
        <f>TRUNC(((G12/A5)*60)/K4)</f>
        <v>22</v>
      </c>
      <c r="Q12" s="6">
        <f>TRUNC(((H12/A5)*60)/K4)</f>
        <v>27</v>
      </c>
      <c r="R12" s="6">
        <f>TRUNC(((I12/A5)*60)/K4)</f>
        <v>34</v>
      </c>
      <c r="T12">
        <v>15</v>
      </c>
      <c r="U12" s="6">
        <f t="shared" si="0"/>
        <v>892</v>
      </c>
      <c r="V12" s="6">
        <f t="shared" si="1"/>
        <v>985</v>
      </c>
      <c r="W12" s="6">
        <f t="shared" si="2"/>
        <v>1287</v>
      </c>
      <c r="X12" s="6">
        <f t="shared" si="3"/>
        <v>1459</v>
      </c>
      <c r="Y12" s="6">
        <f t="shared" si="4"/>
        <v>1717</v>
      </c>
      <c r="Z12" s="6">
        <f t="shared" si="5"/>
        <v>1753</v>
      </c>
      <c r="AA12" s="6">
        <f t="shared" si="6"/>
        <v>1725</v>
      </c>
    </row>
    <row r="13" spans="1:28" ht="15.5" x14ac:dyDescent="0.35">
      <c r="B13" s="7">
        <v>20.100000000000001</v>
      </c>
      <c r="C13" s="2">
        <v>190</v>
      </c>
      <c r="D13" s="2">
        <v>330</v>
      </c>
      <c r="E13" s="2">
        <v>600</v>
      </c>
      <c r="F13" s="2">
        <v>825</v>
      </c>
      <c r="G13" s="2">
        <v>1130</v>
      </c>
      <c r="H13" s="2">
        <v>1375</v>
      </c>
      <c r="I13" s="2">
        <v>1725</v>
      </c>
      <c r="K13">
        <v>20.100000000000001</v>
      </c>
      <c r="L13" s="6">
        <f>TRUNC(((C13/A5)*60)/K4)</f>
        <v>3</v>
      </c>
      <c r="M13" s="6">
        <f>TRUNC(((D13/A5)*60)/K4)</f>
        <v>6</v>
      </c>
      <c r="N13" s="6">
        <f>TRUNC(((E13/A5)*60)/K4)</f>
        <v>11</v>
      </c>
      <c r="O13" s="6">
        <f>TRUNC(((F13/A5)*60)/K4)</f>
        <v>16</v>
      </c>
      <c r="P13" s="6">
        <f>TRUNC(((G13/A5)*60)/K4)</f>
        <v>22</v>
      </c>
      <c r="Q13" s="6">
        <f>TRUNC(((H13/A5)*60)/K4)</f>
        <v>27</v>
      </c>
      <c r="R13" s="6">
        <f>TRUNC(((I13/A5)*60)/K4)</f>
        <v>34</v>
      </c>
      <c r="T13">
        <v>20.100000000000001</v>
      </c>
      <c r="U13" s="6">
        <f t="shared" si="0"/>
        <v>892</v>
      </c>
      <c r="V13" s="6">
        <f t="shared" si="1"/>
        <v>985</v>
      </c>
      <c r="W13" s="6">
        <f t="shared" si="2"/>
        <v>1287</v>
      </c>
      <c r="X13" s="6">
        <f t="shared" si="3"/>
        <v>1459</v>
      </c>
      <c r="Y13" s="6">
        <f t="shared" si="4"/>
        <v>1717</v>
      </c>
      <c r="Z13" s="6">
        <f t="shared" si="5"/>
        <v>1753</v>
      </c>
      <c r="AA13" s="6">
        <f t="shared" si="6"/>
        <v>1725</v>
      </c>
    </row>
    <row r="14" spans="1:28" ht="15.5" x14ac:dyDescent="0.35">
      <c r="B14" s="7">
        <v>24.8</v>
      </c>
      <c r="C14" s="2">
        <v>190</v>
      </c>
      <c r="D14" s="2">
        <v>350</v>
      </c>
      <c r="E14" s="2">
        <v>650</v>
      </c>
      <c r="F14" s="2">
        <v>900</v>
      </c>
      <c r="G14" s="2">
        <v>1160</v>
      </c>
      <c r="H14" s="2">
        <v>1450</v>
      </c>
      <c r="I14" s="2">
        <v>1775</v>
      </c>
      <c r="K14">
        <v>24.8</v>
      </c>
      <c r="L14" s="6">
        <f>TRUNC(((C14/A5)*60)/K4)</f>
        <v>3</v>
      </c>
      <c r="M14" s="6">
        <f>TRUNC(((D14/A5)*60)/K4)</f>
        <v>6</v>
      </c>
      <c r="N14" s="6">
        <f>TRUNC(((E14/A5)*60)/K4)</f>
        <v>12</v>
      </c>
      <c r="O14" s="6">
        <f>TRUNC(((F14/A5)*60)/K4)</f>
        <v>17</v>
      </c>
      <c r="P14" s="6">
        <f>TRUNC(((G14/A5)*60)/K4)</f>
        <v>23</v>
      </c>
      <c r="Q14" s="6">
        <f>TRUNC(((H14/A5)*60)/K4)</f>
        <v>28</v>
      </c>
      <c r="R14" s="6">
        <f>TRUNC(((I14/A5)*60)/K4)</f>
        <v>35</v>
      </c>
      <c r="T14">
        <v>24.8</v>
      </c>
      <c r="U14" s="6">
        <f t="shared" si="0"/>
        <v>892</v>
      </c>
      <c r="V14" s="6">
        <f t="shared" si="1"/>
        <v>1044</v>
      </c>
      <c r="W14" s="6">
        <f t="shared" si="2"/>
        <v>1394</v>
      </c>
      <c r="X14" s="6">
        <f t="shared" si="3"/>
        <v>1592</v>
      </c>
      <c r="Y14" s="6">
        <f t="shared" si="4"/>
        <v>1763</v>
      </c>
      <c r="Z14" s="6">
        <f t="shared" si="5"/>
        <v>1848</v>
      </c>
      <c r="AA14" s="6">
        <f t="shared" si="6"/>
        <v>1775</v>
      </c>
    </row>
    <row r="15" spans="1:28" ht="15.5" x14ac:dyDescent="0.35">
      <c r="B15" s="7">
        <v>29.9</v>
      </c>
      <c r="C15" s="2">
        <v>200</v>
      </c>
      <c r="D15" s="2">
        <v>470</v>
      </c>
      <c r="E15" s="2">
        <v>750</v>
      </c>
      <c r="F15" s="2">
        <v>1030</v>
      </c>
      <c r="G15" s="2">
        <v>1350</v>
      </c>
      <c r="H15" s="2">
        <v>1750</v>
      </c>
      <c r="I15" s="2">
        <v>2150</v>
      </c>
      <c r="K15">
        <v>29.9</v>
      </c>
      <c r="L15" s="6">
        <f>TRUNC(((C15/A5)*60)/K4)</f>
        <v>3</v>
      </c>
      <c r="M15" s="6">
        <f t="shared" ref="M15:R22" si="7">TRUNC(((D15/4.1)*60)/587)</f>
        <v>11</v>
      </c>
      <c r="N15" s="6">
        <f t="shared" si="7"/>
        <v>18</v>
      </c>
      <c r="O15" s="6">
        <f t="shared" si="7"/>
        <v>25</v>
      </c>
      <c r="P15" s="6">
        <f t="shared" si="7"/>
        <v>33</v>
      </c>
      <c r="Q15" s="6">
        <f t="shared" si="7"/>
        <v>43</v>
      </c>
      <c r="R15" s="6">
        <f t="shared" si="7"/>
        <v>53</v>
      </c>
      <c r="T15">
        <v>29.9</v>
      </c>
      <c r="U15" s="6">
        <f t="shared" si="0"/>
        <v>939</v>
      </c>
      <c r="V15" s="6">
        <f t="shared" si="1"/>
        <v>1402</v>
      </c>
      <c r="W15" s="6">
        <f t="shared" si="2"/>
        <v>1609</v>
      </c>
      <c r="X15" s="6">
        <f t="shared" si="3"/>
        <v>1822</v>
      </c>
      <c r="Y15" s="6">
        <f t="shared" si="4"/>
        <v>2052</v>
      </c>
      <c r="Z15" s="6">
        <f t="shared" si="5"/>
        <v>2231</v>
      </c>
      <c r="AA15" s="6">
        <f t="shared" si="6"/>
        <v>2150</v>
      </c>
    </row>
    <row r="16" spans="1:28" ht="15.5" x14ac:dyDescent="0.35">
      <c r="B16" s="7">
        <v>40.200000000000003</v>
      </c>
      <c r="C16" s="2">
        <v>325</v>
      </c>
      <c r="D16" s="2">
        <v>780</v>
      </c>
      <c r="E16" s="2">
        <v>1150</v>
      </c>
      <c r="F16" s="2">
        <v>1450</v>
      </c>
      <c r="G16" s="2">
        <v>1900</v>
      </c>
      <c r="H16" s="2">
        <v>2295</v>
      </c>
      <c r="I16" s="2">
        <v>2895</v>
      </c>
      <c r="K16">
        <v>40.200000000000003</v>
      </c>
      <c r="L16" s="6">
        <f t="shared" ref="L16:L22" si="8">TRUNC(((C16/4.1)*60)/587)</f>
        <v>8</v>
      </c>
      <c r="M16" s="6">
        <f t="shared" si="7"/>
        <v>19</v>
      </c>
      <c r="N16" s="6">
        <f t="shared" si="7"/>
        <v>28</v>
      </c>
      <c r="O16" s="6">
        <f t="shared" si="7"/>
        <v>36</v>
      </c>
      <c r="P16" s="6">
        <f t="shared" si="7"/>
        <v>47</v>
      </c>
      <c r="Q16" s="6">
        <f t="shared" si="7"/>
        <v>57</v>
      </c>
      <c r="R16" s="6">
        <f t="shared" si="7"/>
        <v>72</v>
      </c>
      <c r="T16">
        <v>40.200000000000003</v>
      </c>
      <c r="U16" s="6">
        <f t="shared" si="0"/>
        <v>1526</v>
      </c>
      <c r="V16" s="6">
        <f t="shared" si="1"/>
        <v>2328</v>
      </c>
      <c r="W16" s="6">
        <f t="shared" si="2"/>
        <v>2467</v>
      </c>
      <c r="X16" s="6">
        <f t="shared" si="3"/>
        <v>2565</v>
      </c>
      <c r="Y16" s="6">
        <f t="shared" si="4"/>
        <v>2888</v>
      </c>
      <c r="Z16" s="6">
        <f t="shared" si="5"/>
        <v>2926</v>
      </c>
      <c r="AA16" s="6">
        <f t="shared" si="6"/>
        <v>2895</v>
      </c>
    </row>
    <row r="17" spans="2:27" ht="15.5" x14ac:dyDescent="0.35">
      <c r="B17" s="7">
        <v>50</v>
      </c>
      <c r="C17" s="2">
        <v>425</v>
      </c>
      <c r="D17" s="2">
        <v>1100</v>
      </c>
      <c r="E17" s="2">
        <v>1490</v>
      </c>
      <c r="F17" s="2">
        <v>1900</v>
      </c>
      <c r="G17" s="2">
        <v>2450</v>
      </c>
      <c r="H17" s="2">
        <v>2890</v>
      </c>
      <c r="I17" s="2">
        <v>3600</v>
      </c>
      <c r="K17">
        <v>50</v>
      </c>
      <c r="L17" s="6">
        <f t="shared" si="8"/>
        <v>10</v>
      </c>
      <c r="M17" s="6">
        <f t="shared" si="7"/>
        <v>27</v>
      </c>
      <c r="N17" s="6">
        <f t="shared" si="7"/>
        <v>37</v>
      </c>
      <c r="O17" s="6">
        <f t="shared" si="7"/>
        <v>47</v>
      </c>
      <c r="P17" s="6">
        <f t="shared" si="7"/>
        <v>61</v>
      </c>
      <c r="Q17" s="6">
        <f t="shared" si="7"/>
        <v>72</v>
      </c>
      <c r="R17" s="6">
        <f t="shared" si="7"/>
        <v>89</v>
      </c>
      <c r="T17">
        <v>50</v>
      </c>
      <c r="U17" s="6">
        <f t="shared" si="0"/>
        <v>1995</v>
      </c>
      <c r="V17" s="6">
        <f t="shared" si="1"/>
        <v>3283</v>
      </c>
      <c r="W17" s="6">
        <f t="shared" si="2"/>
        <v>3197</v>
      </c>
      <c r="X17" s="6">
        <f t="shared" si="3"/>
        <v>3361</v>
      </c>
      <c r="Y17" s="6">
        <f t="shared" si="4"/>
        <v>3724</v>
      </c>
      <c r="Z17" s="6">
        <f t="shared" si="5"/>
        <v>3684</v>
      </c>
      <c r="AA17" s="6">
        <f t="shared" si="6"/>
        <v>3600</v>
      </c>
    </row>
    <row r="18" spans="2:27" ht="15.5" x14ac:dyDescent="0.35">
      <c r="B18" s="7">
        <v>59.8</v>
      </c>
      <c r="C18" s="2">
        <v>500</v>
      </c>
      <c r="D18" s="2">
        <v>1300</v>
      </c>
      <c r="E18" s="2">
        <v>1950</v>
      </c>
      <c r="F18" s="2">
        <v>2450</v>
      </c>
      <c r="G18" s="2">
        <v>3150</v>
      </c>
      <c r="H18" s="2">
        <v>3750</v>
      </c>
      <c r="I18" s="2">
        <v>4650</v>
      </c>
      <c r="K18">
        <v>59.8</v>
      </c>
      <c r="L18" s="6">
        <f t="shared" si="8"/>
        <v>12</v>
      </c>
      <c r="M18" s="6">
        <f t="shared" si="7"/>
        <v>32</v>
      </c>
      <c r="N18" s="6">
        <f t="shared" si="7"/>
        <v>48</v>
      </c>
      <c r="O18" s="6">
        <f t="shared" si="7"/>
        <v>61</v>
      </c>
      <c r="P18" s="6">
        <f t="shared" si="7"/>
        <v>78</v>
      </c>
      <c r="Q18" s="6">
        <f t="shared" si="7"/>
        <v>93</v>
      </c>
      <c r="R18" s="6">
        <f t="shared" si="7"/>
        <v>115</v>
      </c>
      <c r="T18">
        <v>59.8</v>
      </c>
      <c r="U18" s="6">
        <f t="shared" si="0"/>
        <v>2348</v>
      </c>
      <c r="V18" s="6">
        <f t="shared" si="1"/>
        <v>3880</v>
      </c>
      <c r="W18" s="6">
        <f t="shared" si="2"/>
        <v>4184</v>
      </c>
      <c r="X18" s="6">
        <f t="shared" si="3"/>
        <v>4334</v>
      </c>
      <c r="Y18" s="6">
        <f t="shared" si="4"/>
        <v>4788</v>
      </c>
      <c r="Z18" s="6">
        <f t="shared" si="5"/>
        <v>4781</v>
      </c>
      <c r="AA18" s="6">
        <f t="shared" si="6"/>
        <v>4650</v>
      </c>
    </row>
    <row r="19" spans="2:27" ht="15.5" x14ac:dyDescent="0.35">
      <c r="B19" s="7">
        <v>70.099999999999994</v>
      </c>
      <c r="C19" s="2">
        <v>575</v>
      </c>
      <c r="D19" s="2">
        <v>1450</v>
      </c>
      <c r="E19" s="2">
        <v>2300</v>
      </c>
      <c r="F19" s="2">
        <v>3025</v>
      </c>
      <c r="G19" s="2">
        <v>3750</v>
      </c>
      <c r="H19" s="2">
        <v>4450</v>
      </c>
      <c r="I19" s="2">
        <v>5350</v>
      </c>
      <c r="K19">
        <v>70.099999999999994</v>
      </c>
      <c r="L19" s="6">
        <f t="shared" si="8"/>
        <v>14</v>
      </c>
      <c r="M19" s="6">
        <f t="shared" si="7"/>
        <v>36</v>
      </c>
      <c r="N19" s="6">
        <f t="shared" si="7"/>
        <v>57</v>
      </c>
      <c r="O19" s="6">
        <f t="shared" si="7"/>
        <v>75</v>
      </c>
      <c r="P19" s="6">
        <f t="shared" si="7"/>
        <v>93</v>
      </c>
      <c r="Q19" s="6">
        <f t="shared" si="7"/>
        <v>110</v>
      </c>
      <c r="R19" s="6">
        <f t="shared" si="7"/>
        <v>133</v>
      </c>
      <c r="T19">
        <v>70.099999999999994</v>
      </c>
      <c r="U19" s="6">
        <f t="shared" si="0"/>
        <v>2700</v>
      </c>
      <c r="V19" s="6">
        <f t="shared" si="1"/>
        <v>4328</v>
      </c>
      <c r="W19" s="6">
        <f t="shared" si="2"/>
        <v>4935</v>
      </c>
      <c r="X19" s="6">
        <f t="shared" si="3"/>
        <v>5351</v>
      </c>
      <c r="Y19" s="6">
        <f t="shared" si="4"/>
        <v>5700</v>
      </c>
      <c r="Z19" s="6">
        <f t="shared" si="5"/>
        <v>5673</v>
      </c>
      <c r="AA19" s="6">
        <f t="shared" si="6"/>
        <v>5350</v>
      </c>
    </row>
    <row r="20" spans="2:27" ht="15.5" x14ac:dyDescent="0.35">
      <c r="B20" s="7">
        <v>79.900000000000006</v>
      </c>
      <c r="C20" s="2">
        <v>625</v>
      </c>
      <c r="D20" s="2">
        <v>1525</v>
      </c>
      <c r="E20" s="2">
        <v>2525</v>
      </c>
      <c r="F20" s="2">
        <v>3300</v>
      </c>
      <c r="G20" s="2">
        <v>4150</v>
      </c>
      <c r="H20" s="2">
        <v>5050</v>
      </c>
      <c r="I20" s="2">
        <v>6050</v>
      </c>
      <c r="K20">
        <v>79.900000000000006</v>
      </c>
      <c r="L20" s="6">
        <f t="shared" si="8"/>
        <v>15</v>
      </c>
      <c r="M20" s="6">
        <f t="shared" si="7"/>
        <v>38</v>
      </c>
      <c r="N20" s="6">
        <f t="shared" si="7"/>
        <v>62</v>
      </c>
      <c r="O20" s="6">
        <f t="shared" si="7"/>
        <v>82</v>
      </c>
      <c r="P20" s="6">
        <f t="shared" si="7"/>
        <v>103</v>
      </c>
      <c r="Q20" s="6">
        <f t="shared" si="7"/>
        <v>125</v>
      </c>
      <c r="R20" s="6">
        <f t="shared" si="7"/>
        <v>150</v>
      </c>
      <c r="T20">
        <v>79.900000000000006</v>
      </c>
      <c r="U20" s="6">
        <f t="shared" si="0"/>
        <v>2935</v>
      </c>
      <c r="V20" s="6">
        <f t="shared" si="1"/>
        <v>4552</v>
      </c>
      <c r="W20" s="6">
        <f t="shared" si="2"/>
        <v>5418</v>
      </c>
      <c r="X20" s="6">
        <f t="shared" si="3"/>
        <v>5837</v>
      </c>
      <c r="Y20" s="6">
        <f t="shared" si="4"/>
        <v>6308</v>
      </c>
      <c r="Z20" s="6">
        <f t="shared" si="5"/>
        <v>6438</v>
      </c>
      <c r="AA20" s="6">
        <f t="shared" si="6"/>
        <v>6050</v>
      </c>
    </row>
    <row r="21" spans="2:27" ht="15.5" x14ac:dyDescent="0.35">
      <c r="B21" s="7">
        <v>90.2</v>
      </c>
      <c r="C21" s="2">
        <v>750</v>
      </c>
      <c r="D21" s="2">
        <v>1600</v>
      </c>
      <c r="E21" s="2">
        <v>2700</v>
      </c>
      <c r="F21" s="2">
        <v>3525</v>
      </c>
      <c r="G21" s="2">
        <v>4500</v>
      </c>
      <c r="H21" s="2">
        <v>5700</v>
      </c>
      <c r="I21" s="2">
        <v>6725</v>
      </c>
      <c r="K21">
        <v>90.2</v>
      </c>
      <c r="L21" s="6">
        <f t="shared" si="8"/>
        <v>18</v>
      </c>
      <c r="M21" s="6">
        <f t="shared" si="7"/>
        <v>39</v>
      </c>
      <c r="N21" s="6">
        <f t="shared" si="7"/>
        <v>67</v>
      </c>
      <c r="O21" s="6">
        <f t="shared" si="7"/>
        <v>87</v>
      </c>
      <c r="P21" s="6">
        <f t="shared" si="7"/>
        <v>112</v>
      </c>
      <c r="Q21" s="6">
        <f t="shared" si="7"/>
        <v>142</v>
      </c>
      <c r="R21" s="6">
        <f t="shared" si="7"/>
        <v>167</v>
      </c>
      <c r="T21">
        <v>90.2</v>
      </c>
      <c r="U21" s="6">
        <f t="shared" si="0"/>
        <v>3522</v>
      </c>
      <c r="V21" s="6">
        <f t="shared" si="1"/>
        <v>4776</v>
      </c>
      <c r="W21" s="6">
        <f t="shared" si="2"/>
        <v>5794</v>
      </c>
      <c r="X21" s="6">
        <f t="shared" si="3"/>
        <v>6235</v>
      </c>
      <c r="Y21" s="6">
        <f t="shared" si="4"/>
        <v>6840</v>
      </c>
      <c r="Z21" s="6">
        <f t="shared" si="5"/>
        <v>7267</v>
      </c>
      <c r="AA21" s="6">
        <f t="shared" si="6"/>
        <v>6725</v>
      </c>
    </row>
    <row r="22" spans="2:27" ht="15.5" x14ac:dyDescent="0.35">
      <c r="B22" s="7">
        <v>100</v>
      </c>
      <c r="C22" s="2">
        <v>870</v>
      </c>
      <c r="D22" s="2">
        <v>1680</v>
      </c>
      <c r="E22" s="2">
        <v>2850</v>
      </c>
      <c r="F22" s="2">
        <v>3650</v>
      </c>
      <c r="G22" s="2">
        <v>4750</v>
      </c>
      <c r="H22" s="2">
        <v>6200</v>
      </c>
      <c r="I22" s="2">
        <v>7400</v>
      </c>
      <c r="K22">
        <v>100</v>
      </c>
      <c r="L22" s="6">
        <f t="shared" si="8"/>
        <v>21</v>
      </c>
      <c r="M22" s="6">
        <f t="shared" si="7"/>
        <v>41</v>
      </c>
      <c r="N22" s="6">
        <f t="shared" si="7"/>
        <v>71</v>
      </c>
      <c r="O22" s="6">
        <f t="shared" si="7"/>
        <v>90</v>
      </c>
      <c r="P22" s="6">
        <f t="shared" si="7"/>
        <v>118</v>
      </c>
      <c r="Q22" s="6">
        <f t="shared" si="7"/>
        <v>154</v>
      </c>
      <c r="R22" s="6">
        <f t="shared" si="7"/>
        <v>184</v>
      </c>
      <c r="T22">
        <v>100</v>
      </c>
      <c r="U22" s="6">
        <f t="shared" si="0"/>
        <v>4085</v>
      </c>
      <c r="V22" s="6">
        <f t="shared" si="1"/>
        <v>5014</v>
      </c>
      <c r="W22" s="6">
        <f t="shared" si="2"/>
        <v>6116</v>
      </c>
      <c r="X22" s="6">
        <f t="shared" si="3"/>
        <v>6456</v>
      </c>
      <c r="Y22" s="6">
        <f t="shared" si="4"/>
        <v>7220</v>
      </c>
      <c r="Z22" s="6">
        <f t="shared" si="5"/>
        <v>7905</v>
      </c>
      <c r="AA22" s="6">
        <f t="shared" si="6"/>
        <v>7400</v>
      </c>
    </row>
  </sheetData>
  <conditionalFormatting sqref="C11:I22">
    <cfRule type="colorScale" priority="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11:R22">
    <cfRule type="colorScale" priority="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11:AA22">
    <cfRule type="colorScale" priority="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Upshift</vt:lpstr>
      <vt:lpstr>Downshift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 Parker</dc:creator>
  <cp:keywords/>
  <dc:description/>
  <cp:lastModifiedBy>Brad Penet</cp:lastModifiedBy>
  <cp:revision/>
  <dcterms:created xsi:type="dcterms:W3CDTF">2019-09-23T16:37:02Z</dcterms:created>
  <dcterms:modified xsi:type="dcterms:W3CDTF">2026-04-11T20:09:15Z</dcterms:modified>
  <cp:category/>
  <cp:contentStatus/>
</cp:coreProperties>
</file>